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EstaPastaDeTrabalho"/>
  <mc:AlternateContent xmlns:mc="http://schemas.openxmlformats.org/markup-compatibility/2006">
    <mc:Choice Requires="x15">
      <x15ac:absPath xmlns:x15ac="http://schemas.microsoft.com/office/spreadsheetml/2010/11/ac" url="\\10.243.147.1\servidor\GFS E GPO\PLANO DE CONTRATAÇÃO ANUAL - PCA\2026\"/>
    </mc:Choice>
  </mc:AlternateContent>
  <xr:revisionPtr revIDLastSave="0" documentId="13_ncr:1_{C26998F3-4AE6-470A-93C0-C7B94C0589FF}" xr6:coauthVersionLast="47" xr6:coauthVersionMax="47" xr10:uidLastSave="{00000000-0000-0000-0000-000000000000}"/>
  <bookViews>
    <workbookView xWindow="-120" yWindow="-120" windowWidth="29040" windowHeight="15840" activeTab="1" xr2:uid="{00000000-000D-0000-FFFF-FFFF00000000}"/>
  </bookViews>
  <sheets>
    <sheet name="Orientações" sheetId="4" r:id="rId1"/>
    <sheet name="PCA" sheetId="1" r:id="rId2"/>
    <sheet name="Listas" sheetId="2" state="hidden" r:id="rId3"/>
    <sheet name="1" sheetId="7" state="veryHidden" r:id="rId4"/>
  </sheets>
  <externalReferences>
    <externalReference r:id="rId5"/>
  </externalReferences>
  <definedNames>
    <definedName name="_FON">[1]LISTAS!$A$31</definedName>
    <definedName name="_FON2">[1]LISTAS!$A$23:$A$24</definedName>
    <definedName name="_FON3">[1]LISTAS!$A$27:$A$28</definedName>
    <definedName name="_SE1">[1]LISTAS!$A$63:$A$64</definedName>
    <definedName name="_SE2">[1]LISTAS!$A$66:$A$72</definedName>
    <definedName name="_SE28">[1]LISTAS!$A$15</definedName>
    <definedName name="_SE3">[1]LISTAS!$A$74:$A$75</definedName>
    <definedName name="_SE4">[1]LISTAS!$A$77:$A$81</definedName>
    <definedName name="_SE5">[1]LISTAS!$A$83:$A$84</definedName>
    <definedName name="_SE6">[1]LISTAS!$B$65</definedName>
    <definedName name="_SE7">[1]LISTAS!$B$82:$B$83</definedName>
    <definedName name="ABAD">[1]LISTAS!$A$51:$A$55</definedName>
    <definedName name="ABAD2">[1]LISTAS!$B$34:$B$36</definedName>
    <definedName name="ABAP">[1]LISTAS!$A$45:$A$48</definedName>
    <definedName name="AGA">[1]LISTAS!$A$34:$A$37</definedName>
    <definedName name="AGED">[1]LISTAS!$A$58:$A$60</definedName>
    <definedName name="AGED2">[1]LISTAS!$B$39:$B$40</definedName>
    <definedName name="AGES">[1]LISTAS!$A$40:$A$42</definedName>
    <definedName name="CAPACIT">[1]LISTAS!$A$45</definedName>
    <definedName name="ENCARGOS">[1]LISTAS!$B$16:$B$17</definedName>
    <definedName name="GABSEC">[1]LISTAS!$A$16</definedName>
    <definedName name="GESTAOEDESEN">[1]LISTAS!$A$48</definedName>
    <definedName name="IMOV">[1]LISTAS!$A$54</definedName>
    <definedName name="SEGER">[1]LISTAS!$A$16:$A$20</definedName>
    <definedName name="SUBAD">[1]LISTAS!$A$17</definedName>
    <definedName name="SUBAP">[1]LISTAS!$A$18</definedName>
    <definedName name="SUBGES">[1]LISTAS!$A$20</definedName>
    <definedName name="UG">[1]LISTAS!$A$15:$B$15</definedName>
  </definedNames>
  <calcPr calcId="191029"/>
</workbook>
</file>

<file path=xl/calcChain.xml><?xml version="1.0" encoding="utf-8"?>
<calcChain xmlns="http://schemas.openxmlformats.org/spreadsheetml/2006/main">
  <c r="F122" i="1" l="1"/>
  <c r="F121" i="1"/>
  <c r="F120" i="1"/>
  <c r="G122" i="1"/>
  <c r="G121" i="1"/>
  <c r="G120" i="1"/>
  <c r="G123" i="1" s="1"/>
  <c r="F117" i="1" l="1"/>
  <c r="F107" i="1"/>
  <c r="F71" i="1"/>
  <c r="F123" i="1" s="1"/>
  <c r="T6" i="1" l="1"/>
  <c r="U6" i="1"/>
  <c r="V6" i="1"/>
  <c r="W6" i="1"/>
  <c r="X6" i="1"/>
  <c r="Y6" i="1"/>
  <c r="Z6" i="1"/>
  <c r="U5" i="1"/>
  <c r="V5" i="1"/>
  <c r="W5" i="1"/>
  <c r="X5" i="1"/>
  <c r="Y5" i="1"/>
  <c r="Z5" i="1"/>
  <c r="T5" i="1"/>
  <c r="A41" i="7"/>
  <c r="A42" i="7"/>
  <c r="A43" i="7"/>
  <c r="A44" i="7"/>
  <c r="A45" i="7"/>
  <c r="A46" i="7"/>
  <c r="A47" i="7"/>
  <c r="A48" i="7"/>
  <c r="A49" i="7"/>
  <c r="A50" i="7"/>
  <c r="A51" i="7"/>
  <c r="A52" i="7"/>
  <c r="A53" i="7"/>
  <c r="A54" i="7"/>
  <c r="A55" i="7"/>
  <c r="A56" i="7"/>
  <c r="A57" i="7"/>
  <c r="A58" i="7"/>
  <c r="A59" i="7"/>
  <c r="A60" i="7"/>
  <c r="A24" i="7"/>
  <c r="A25" i="7"/>
  <c r="A26" i="7"/>
  <c r="A27" i="7"/>
  <c r="A28" i="7"/>
  <c r="A29" i="7"/>
  <c r="A30" i="7"/>
  <c r="A31" i="7"/>
  <c r="A32" i="7"/>
  <c r="A33" i="7"/>
  <c r="A34" i="7"/>
  <c r="A35" i="7"/>
  <c r="A36" i="7"/>
  <c r="A37" i="7"/>
  <c r="A38" i="7"/>
  <c r="A39" i="7"/>
  <c r="A40" i="7"/>
  <c r="A1" i="7"/>
  <c r="A23" i="7"/>
  <c r="A22" i="7"/>
  <c r="A21" i="7"/>
  <c r="A20" i="7"/>
  <c r="A19" i="7"/>
  <c r="A18" i="7"/>
  <c r="A17" i="7"/>
  <c r="A16" i="7"/>
  <c r="A15" i="7"/>
  <c r="A14" i="7"/>
  <c r="A13" i="7"/>
  <c r="A12" i="7"/>
  <c r="A11" i="7"/>
  <c r="A10" i="7"/>
  <c r="A9" i="7"/>
  <c r="A8" i="7"/>
  <c r="A7" i="7"/>
  <c r="A6" i="7"/>
  <c r="A5" i="7"/>
  <c r="A4" i="7"/>
  <c r="A3" i="7"/>
  <c r="A2" i="7"/>
</calcChain>
</file>

<file path=xl/sharedStrings.xml><?xml version="1.0" encoding="utf-8"?>
<sst xmlns="http://schemas.openxmlformats.org/spreadsheetml/2006/main" count="1296" uniqueCount="420">
  <si>
    <t>Tipo de Contratação</t>
  </si>
  <si>
    <t>Objeto Resumido</t>
  </si>
  <si>
    <t>PCA</t>
  </si>
  <si>
    <t>O que é o PCA?</t>
  </si>
  <si>
    <t>Orientações</t>
  </si>
  <si>
    <t>Quais são os principais Objetivos da norma?</t>
  </si>
  <si>
    <t>Quais são as principais Regras?</t>
  </si>
  <si>
    <t>Quais são as exceções?</t>
  </si>
  <si>
    <t>Contratações em que haja informação sigilosas nos termos da legislação vigente; contratações e aquisições por meio de suprimento de fundos, nos termos da legislação; as pequenas compras e prestação de serviços de pronto pagamento, nos termos da Nova Lei de Licitação; e as contratações e aquisições com fulcro nos incisos VII e VIII do caput do art. 75 da Lei Federal 14.133/2021;</t>
  </si>
  <si>
    <t>Unidade de Medida</t>
  </si>
  <si>
    <t>Quantidade Estimada</t>
  </si>
  <si>
    <t>Baixo</t>
  </si>
  <si>
    <t>Médio</t>
  </si>
  <si>
    <t>Alto</t>
  </si>
  <si>
    <t>ÓRGÃO OU ENTIDADE</t>
  </si>
  <si>
    <t>ÁREA RESPONSÁVEL PELA CONSOLIDAÇÃO</t>
  </si>
  <si>
    <t>observações</t>
  </si>
  <si>
    <t>Prazo</t>
  </si>
  <si>
    <t>Nível de Complexidade</t>
  </si>
  <si>
    <t>Classificação orçamentária</t>
  </si>
  <si>
    <t>Agente de contratação ou fiscal</t>
  </si>
  <si>
    <t>Setor Demandante</t>
  </si>
  <si>
    <t>Fonte de Recursos</t>
  </si>
  <si>
    <t>Fonte de recurso</t>
  </si>
  <si>
    <t>Plano de Contratações Anual - Exercício 2026</t>
  </si>
  <si>
    <t>RECURSOS DE CAIXA DO TESOURO</t>
  </si>
  <si>
    <t>RECURSOS VINCULADOS DO TESOURO</t>
  </si>
  <si>
    <t>RECURSOS DE ARRECADAÇÃO PRÓPRIA DAS AUTARQUIAS</t>
  </si>
  <si>
    <t>RECURSOS VINCULADOS DAS AUTARQUIAS</t>
  </si>
  <si>
    <t>RECURSOS DO ORÇAMENTO DE INVESTIMENTO</t>
  </si>
  <si>
    <t>RECURSOS EXTRAORÇAMENTÁRIOS</t>
  </si>
  <si>
    <t>NÃO DEFINIDO</t>
  </si>
  <si>
    <t>NOVA</t>
  </si>
  <si>
    <t>EXISTENTE NÃO RENOVÁVEL</t>
  </si>
  <si>
    <t>EXISTENTE A SER RENOVADA</t>
  </si>
  <si>
    <t>Art. 9º Compreendem objetivos do PCA:
I - racionalizar as contratações públicas;
II - garantir o alinhamento com o planejamento estratégico e outros instrumentos de governança existentes;
III - subsidiar a elaboração das leis orçamentárias;
IV - evitar o fracionamento de despesas; e
V - sinalizar intenções ao mercado fornecedor, de forma a aumentar o diálogo potencial com o mercado e incrementar a competitividade.
(DECRETO Nº 5307-R, DE 15 DE FEVEREIRO DE 2023)</t>
  </si>
  <si>
    <t>A Nova Lei de Licitações e Contratos (Lei nº 14.133/2021), no art. 12, VI, versa sobre a elaboração de um Plano de Contratações Anual (PCA), o qual, no âmbito estadual, foi regulamentado pelo Decreto nº 5.307-R/2023. Em suma, trata-se de uma ferramenta de planejamento das contratações públicas que abrange serviços, obras, locações e/ou compras, garantindo a integração ao planejamento estratégico e orçamentário das unidades.</t>
  </si>
  <si>
    <r>
      <t>Cada órgão e entidade do Poder Executivo deverá elaborar, consolidar e aprovar, anualmente, seu respectivo PCA, contendo</t>
    </r>
    <r>
      <rPr>
        <b/>
        <sz val="11"/>
        <rFont val="Arial"/>
        <family val="2"/>
        <scheme val="minor"/>
      </rPr>
      <t xml:space="preserve"> todas as novas contratações e as renovações/prorrogações que pretende realizar no exercício seguinte ao de sua elaboração</t>
    </r>
    <r>
      <rPr>
        <sz val="11"/>
        <rFont val="Arial"/>
        <family val="2"/>
        <scheme val="minor"/>
      </rPr>
      <t>. Esse PCA necessitará ser publicado no site de cada Secretaria, inclusive quando a contratação ocorrer de forma Direta. Além disso, outra regra importante é a de que a fase preparatória das licitações deverá compatibilizar-se com o PCA.</t>
    </r>
  </si>
  <si>
    <t>TOTAL CONSOLIDADO POR FONTE DE RECURSO E GRUPO DE DESPESA</t>
  </si>
  <si>
    <t>GND</t>
  </si>
  <si>
    <t>MODALIDADE DE APLICAÇÃO*</t>
  </si>
  <si>
    <t>ELEMENTO DE DESPESA</t>
  </si>
  <si>
    <t>Estimativa preliminar do valor para 2026 (R$)</t>
  </si>
  <si>
    <t>0 - NÃO DEFINIDO</t>
  </si>
  <si>
    <t>1 - PESSOAL E ENCARGOS SOCIAIS</t>
  </si>
  <si>
    <t>2 - JUROS E ENCARGOS DA DÍVIDA</t>
  </si>
  <si>
    <t>3 - OUTRAS DESPESAS CORRENTES</t>
  </si>
  <si>
    <t>4 - INVESTIMENTOS</t>
  </si>
  <si>
    <t>5 - INVERSÕES FINANCEIRAS</t>
  </si>
  <si>
    <t>6 - AMORTIZAÇÃO DA DÍVIDA</t>
  </si>
  <si>
    <t>9 - RESERVA DE CONTINGÊNCIA</t>
  </si>
  <si>
    <t>00 - NÃO DEFINIDO</t>
  </si>
  <si>
    <t>20 - TRANSFERÊNCIAS À UNIÃO</t>
  </si>
  <si>
    <t>22 - EXECUÇÃO ORÇAMENTÁRIA DELEGADA À UNIÃO</t>
  </si>
  <si>
    <t>30 - TRANSFERÊNCIAS A ESTADOS E AO DISTRITO FEDERAL</t>
  </si>
  <si>
    <t>31 - TRANSFERÊNCIAS A ESTADOS E AO DISTRITO FEDERAL - FUNDO A FUNDO</t>
  </si>
  <si>
    <t>32 - EXECUÇÃO ORÇAMENTÁRIA DELEGADA A ESTADOS E AO DISTRITO FEDERAL</t>
  </si>
  <si>
    <t>35 - TRANSFERÊNCIAS FUNDO A FUNDO AOS ESTADOS E AO DISTRITO FEDERAL À CONTA DE RECURSOS DE QUE TRATAM OS §§ 1º E 2º DO ART. 24 DA LEI COMPLEMENTAR Nº 141, DE 2012</t>
  </si>
  <si>
    <t xml:space="preserve">36 - TRANSFERÊNCIAS FUNDO A FUNDO AOS ESTADOS E AO DISTRITO FEDERAL À CONTA DE RECURSOS DE QUE TRATA O ART. 25 DA LEI COMPLEMENTAR Nº 141, DE 2012 </t>
  </si>
  <si>
    <t>40 - TRANSFERÊNCIAS A MUNICÍPIOS</t>
  </si>
  <si>
    <t>41 - TRANSFERÊNCIAS A MUNICÍPIOS - FUNDO A FUNDO</t>
  </si>
  <si>
    <t>42 - EXECUÇÃO ORÇAMENTÁRIA DELEGADA A MUNICÍPIOS</t>
  </si>
  <si>
    <t>45 - TRANSFERÊNCIAS FUNDO A FUNDO AOS MUNICÍPIOS À CONTA DE RECURSOS DE QUE TRATAM OS §§ 1º E 2º DO ART. 24 DA LEI COMPLEMENTAR Nº 141, DE 2012</t>
  </si>
  <si>
    <t>46 - TRANSFERÊNCIAS FUNDO A FUNDO AOS MUNICÍPIOS À CONTA DE RECURSOS DE QUE TRATA O ART. 25 DA LEI COMPLEMENTAR Nº 141, DE 2012</t>
  </si>
  <si>
    <t>50 - TRANSFERÊNCIAS A INSTITUIÇÕES PRIVADAS SEM FINS LUCRATIVOS</t>
  </si>
  <si>
    <t>60 - TRANSFERÊNCIAS A INSTITUIÇÕES PRIVADAS COM FINS LUCRATIVOS</t>
  </si>
  <si>
    <t>67 - EXECUÇÃO DE CONTRATO DE PARCERIA PÚBLICO-PRIVADA - PPP</t>
  </si>
  <si>
    <t>70 - TRANSFERÊNCIAS A INSTITUIÇÕES MULTIGOVERNAMENTAIS</t>
  </si>
  <si>
    <t>71 - TRANSFERÊNCIAS A CONSÓRCIOS PÚBLICOS MEDIANTE CONTRATO DE RATEIO</t>
  </si>
  <si>
    <t>72 - EXECUÇÃO ORÇAMENTÁRIA DELEGADA A CONSÓRCIOS PÚBLICOS</t>
  </si>
  <si>
    <t>73 - TRANSFERÊNCIAS A CONSÓRCIOS PÚBLICOS MEDIANTE CONTRATO DE RATEIO À CONTA DE RECURSOS DE QUE TRATAM OS §§ 1º E 2º DO ART. 24 DA LEI COMPLEMENTAR Nº 141, DE 2012</t>
  </si>
  <si>
    <t>74 - TRANSFERÊNCIAS A CONSÓRCIOS PÚBLICOS MEDIANTE CONTRATO DE RATEIO À CONTA DE RECURSOS DE QUE TRATA O ART. 25 DA LEI COMPLEMENTAR Nº 141, DE 2012</t>
  </si>
  <si>
    <t>75 - TRANSFERÊNCIAS A INSTITUIÇÕES MULTIGOVERNAMENTAIS À CONTA DE RECURSOS DE QUE TRATAM OS §§ 1º E 2º DO ART. 24 DA LEI COMPLEMENTAR Nº 141, DE 2012</t>
  </si>
  <si>
    <t>76 - TRANSFERÊNCIAS A INSTITUIÇÕES MULTIGOVERNAMENTAIS À CONTA DE RECURSOS DE QUE TRATA O ART. 25 DA LEI COMPLEMENTAR Nº 141, DE 2012</t>
  </si>
  <si>
    <t>80 - TRANSFERÊNCIAS AO EXTERIOR</t>
  </si>
  <si>
    <t>90 - APLICAÇÕES DIRETAS</t>
  </si>
  <si>
    <t>91 - APLICAÇÃO DIRETA DECORRENTE DE OPERAÇÃO ENTRE ÓRGÃOS, FUNDOS E ENTIDADES INTEGRANTES DOS ORÇAMENTOS FISCAL E DA SEGURIDADE SOCIAL</t>
  </si>
  <si>
    <t>92 - APLICAÇÃO DIRETA DE RECURSOS RECEBIDOS DE OUTROS ENTES DA FEDERAÇÃO DECORRENTES DE DELEGAÇÃO OU DESCENTRALIZAÇÃO</t>
  </si>
  <si>
    <t>93 - APLICAÇÃO DIRETA DECORRENTE DE OPERAÇÃO DE ÓRGÃOS, FUNDOS E ENTIDADES INTEGRANTES DOS ORÇAMENTOS FISCAL E DA SEGURIDADE SOCIAL COM CONSÓRCIO PÚBLICO DO QUAL O ENTE PARTICIPE</t>
  </si>
  <si>
    <t>94 - APLICAÇÃO DIRETA DECORRENTE DE OPERAÇÃO DE ÓRGÃOS, FUNDOS E ENTIDADES INTEGRANTES DOS ORÇAMENTOS FISCAL E DA SEGURIDADE SOCIAL COM CONSÓRCIO PÚBLICO DO QUAL O ENTE NÃO PARTICIPE</t>
  </si>
  <si>
    <t>95 - APLICAÇÃO DIRETA À CONTA DE RECURSOS DE QUE TRATAM OS §§ 1º E 2º DO ART. 24 DA LEI COMPLEMENTAR Nº 141, DE 2012</t>
  </si>
  <si>
    <t>96 - APLICAÇÃO DIRETA À CONTA DE RECURSOS DE QUE TRATA O ART. 25 DA LEI COMPLEMENTAR Nº 141, DE 2012</t>
  </si>
  <si>
    <t>99 - A DEFINIR</t>
  </si>
  <si>
    <t>01 - APOSENTADORIAS DO RPPS, RESERVA REMUNERADA E REFORMAS DOS MILITARES</t>
  </si>
  <si>
    <t>03 - PENSÕES DO RPPS E DO MILITAR</t>
  </si>
  <si>
    <t>04 - CONTRATAÇÃO POR TEMPO DETERMINADO</t>
  </si>
  <si>
    <t>05 - OUTROS BENEFÍCIOS PREVIDENCIÁRIOS DO SERVIDOR OU DO MILITAR</t>
  </si>
  <si>
    <t>06 - BENEFÍCIO MENSAL AO DEFICIENTE E AO IDOSO</t>
  </si>
  <si>
    <t>07 - CONTRIBUIÇÃO A ENTIDADES FECHADAS DE PREVIDÊNCIA</t>
  </si>
  <si>
    <t>08 - OUTROS BENEFÍCIOS ASSISTENCIAIS DO SERVIDOR E DO MILITAR</t>
  </si>
  <si>
    <t>09 - SALÁRIO-FAMÍLIA</t>
  </si>
  <si>
    <t>10 - SEGURO DESEMPREGO E ABONO SALARIAL</t>
  </si>
  <si>
    <t>11 - VENCIMENTOS E VANTAGENS FIXAS - PESSOAL CIVIL</t>
  </si>
  <si>
    <t>12 - VENCIMENTOS E VANTAGENS FIXAS - PESSOAL MILITAR</t>
  </si>
  <si>
    <t>13 - OBRIGAÇÕES PATRONAIS</t>
  </si>
  <si>
    <t>14 - DIÁRIAS -  CIVIL</t>
  </si>
  <si>
    <t>15 - DIÁRIAS -  MILITAR</t>
  </si>
  <si>
    <t>16 - OUTRAS DESPESAS VARIÁVEIS - PESSOAL CIVIL</t>
  </si>
  <si>
    <t>17 - OUTRAS DESPESAS VARIÁVEIS - PESSOAL MILITAR</t>
  </si>
  <si>
    <t>18 - AUXÍLIO FINANCEIRO A ESTUDANTES</t>
  </si>
  <si>
    <t>19 - AUXÍLIO-FARDAMENTO</t>
  </si>
  <si>
    <t>20 - AUXÍLIO FINANCEIRO A PESQUISADORES</t>
  </si>
  <si>
    <t>21 - JUROS SOBRE A DÍVIDA POR CONTRATO</t>
  </si>
  <si>
    <t>22 - OUTROS ENCARGOS SOBRE A DÍVIDA POR CONTRATO</t>
  </si>
  <si>
    <t>23 - JUROS, DESÁGIOS E DESCONTOS DA DÍVIDA MOBILIÁRIA</t>
  </si>
  <si>
    <t>24 - OUTROS ENCARGOS SOBRE A DÍVIDA MOBILIÁRIA</t>
  </si>
  <si>
    <t>25 - ENCARGOS SOBRE OPERAÇÕES DE CRÉDITO POR ANTECIPAÇÃO DA RECEITA</t>
  </si>
  <si>
    <t>26 - OBRIGAÇÕES DECORRENTES DE POLÍTICA MONETÁRIA</t>
  </si>
  <si>
    <t>27 - ENCARGOS PELA HONRA DE AVAIS, GARANTIAS, SEGUROS E SIMILARES</t>
  </si>
  <si>
    <t>28 - REMUNERAÇÃO DE COTAS DE FUNDOS AUTÁRQUICOS</t>
  </si>
  <si>
    <t>29 - DISTRIBUIÇÃO DE RESULTADO DE EMPRESAS ESTATAIS DEPENDENTES</t>
  </si>
  <si>
    <t>30 - MATERIAL DE CONSUMO</t>
  </si>
  <si>
    <t>31 - PREMIAÇÕES CULTURAIS, ARTÍSTICAS, CIENTÍFICAS, DESPORTIVAS E OUTRAS</t>
  </si>
  <si>
    <t>32 - MATERIAL, BEM OU SERVIÇO PARA DISTRIBUIÇÃO GRATUITA</t>
  </si>
  <si>
    <t>33 - PASSAGENS E DESPESAS COM LOCOMOÇÃO</t>
  </si>
  <si>
    <t>34 - OUTRAS DESPESAS DE PESSOAL DECORRENTES DE  CONTRATOS DE TERCEIRIZAÇÃO</t>
  </si>
  <si>
    <t>35 - SERVIÇOS DE CONSULTORIA</t>
  </si>
  <si>
    <t>36 - OUTROS SERVIÇOS DE TERCEIROS - PESSOA FÍSICA</t>
  </si>
  <si>
    <t>37 - LOCAÇÃO DE MÃO-DE-OBRA</t>
  </si>
  <si>
    <t>38 - ARRENDAMENTO MERCANTIL</t>
  </si>
  <si>
    <t>39 - OUTROS SERVIÇOS DE TERCEIROS - PESSOA JURÍDICA</t>
  </si>
  <si>
    <t>40 - SERVIÇOS DE TECNOLOGIA DA INFORMAÇÃO E COMUNICAÇÃO - PESSOA JURÍDICA</t>
  </si>
  <si>
    <t>41 - CONTRIBUIÇÕES</t>
  </si>
  <si>
    <t>42 - AUXÍLIOS</t>
  </si>
  <si>
    <t>43 - SUBVENÇÕES SOCIAIS</t>
  </si>
  <si>
    <t>45 - SUBVENÇÕES ECONÔMICAS</t>
  </si>
  <si>
    <t>46 - AUXÍLIO-ALIMENTAÇÃO</t>
  </si>
  <si>
    <t>47 - OBRIGAÇÕES TRIBUTÁRIAS E CONTRIBUTIVAS</t>
  </si>
  <si>
    <t>48 - OUTROS AUXÍLIOS FINANCEIROS A PESSOAS FÍSICAS</t>
  </si>
  <si>
    <t>49 - AUXÍLIO-TRANSPORTE</t>
  </si>
  <si>
    <t>51 - OBRAS E INSTALAÇÕES</t>
  </si>
  <si>
    <t>52 - EQUIPAMENTOS E MATERIAL PERMANENTE</t>
  </si>
  <si>
    <t>53 - APOSENTADORIAS DO RGPS - ÁREA RURAL</t>
  </si>
  <si>
    <t>54 - APOSENTADORIAS DO RGPS - ÁREA URBANA</t>
  </si>
  <si>
    <t>55 - PENSÕES DO RGPS - ÁREA RURAL</t>
  </si>
  <si>
    <t>56 - PENSÕES DO RGPS - ÁREA URBANA</t>
  </si>
  <si>
    <t>57 - OUTROS BENEFÍCIOS DO RGPS - ÁREA RURAL</t>
  </si>
  <si>
    <t>58 - OUTROS BENEFÍCIOS DO RGPS - ÁREA URBANA</t>
  </si>
  <si>
    <t>59 - PENSÕES ESPECIAIS</t>
  </si>
  <si>
    <t>61 - AQUISIÇÃO DE IMÓVEIS</t>
  </si>
  <si>
    <t>62 - AQUISIÇÃO DE PRODUTOS PARA REVENDA</t>
  </si>
  <si>
    <t>63 - AQUISIÇÃO DE TÍTULOS DE CRÉDITO</t>
  </si>
  <si>
    <t>64 - AQUISIÇÃO DE TÍTULOS REPRESENTATIVOS DE CAPITAL JÁ INTEGRALIZADO</t>
  </si>
  <si>
    <t>65 - CONSTITUIÇÃO OU AUMENTO DE CAPITAL DE EMPRESAS</t>
  </si>
  <si>
    <t>66 - CONCESSÃO DE EMPRÉSTIMOS E FINANCIAMENTOS</t>
  </si>
  <si>
    <t>67 - DEPÓSITOS COMPULSÓRIOS</t>
  </si>
  <si>
    <t>70 - RATEIO PELA PARTICIPAÇÃO EM CONSÓRCIO PÚBLICO</t>
  </si>
  <si>
    <t>71 - PRINCIPAL DA DÍVIDA CONTRATUAL RESGATADO</t>
  </si>
  <si>
    <t>72 - PRINCIPAL DA DÍVIDA MOBILIÁRIA RESGATADO</t>
  </si>
  <si>
    <t>73 - CORREÇÃO MONETÁRIA OU CAMBIAL DA DÍVIDA CONTRATUAL RESGATADA</t>
  </si>
  <si>
    <t>74 - CORREÇÃO MONETÁRIA OU CAMBIAL DA DÍVIDA MOBILIÁRIA RESGATADA</t>
  </si>
  <si>
    <t>75 - CORREÇÃO MONETÁRIA DA DÍVIDA DE OPERAÇÕES DE CRÉDITO POR  ANTECIPAÇÃO DA RECEITA</t>
  </si>
  <si>
    <t>76 - PRINCIPAL CORRIGIDO DA DÍVIDA MOBILIÁRIA REFINANCIADO</t>
  </si>
  <si>
    <t>77 - PRINCIPAL CORRIGIDO DA DÍVIDA CONTRATUAL REFINANCIADO</t>
  </si>
  <si>
    <t>81 - DISTRIBUIÇÃO CONSTITUCIONAL OU LEGAL DE RECEITAS</t>
  </si>
  <si>
    <t>82 - APORTE DE RECURSOS PELO PARCEIRO PÚBLICO EM FAVOR DO PARCEIRO PRIVADO DECORRENTE DE CONTRATO DE PARCERIA PÚBLICO-PRIVADA</t>
  </si>
  <si>
    <t>83 - DESPESAS DECORRENTES DE CONTRATO DE PARCERIA PÚBLICO-PRIVADA-PPP, EXCETO SUBVENÇÕES ECONÔMICAS,APORTE E FUNDO GARANTIDOR</t>
  </si>
  <si>
    <t>84 - DESPESAS DECORRENTES DA PARTICIPAÇÃO EM FUNDOS, ORGANISMOS, OU ENTIDADES ASSEMELHADAS, NACIONAIS E INTERNACIONAIS</t>
  </si>
  <si>
    <t>85 - CONTRATO DE GESTÃO</t>
  </si>
  <si>
    <t>86 - COMPENSAÇÕES A REGIMES DE PREVIDÊNCIA</t>
  </si>
  <si>
    <t>91 - SENTENÇAS JUDICIAIS</t>
  </si>
  <si>
    <t>92 - DESPESAS DE EXERCÍCIOS ANTERIORES</t>
  </si>
  <si>
    <t>93 - INDENIZAÇÕES E RESTITUIÇÕES</t>
  </si>
  <si>
    <t>94 - INDENIZAÇÕES E RESTITUIÇÕES TRABALHISTAS</t>
  </si>
  <si>
    <t>95 - INDENIZAÇÃO PELA EXECUÇÃO DE TRABALHOS DE CAMPO</t>
  </si>
  <si>
    <t>96 - RESSARCIMENTO DE DESPESAS DE PESSOAL REQUISITADO</t>
  </si>
  <si>
    <t>97 - APORTE PARA COBERTURA DO DÉFICIT ATUARIAL DO RPPS</t>
  </si>
  <si>
    <t>98 - DESPESAS DO ORÇAMENTO DE INVESTIMENTO</t>
  </si>
  <si>
    <t>99 - A CLASSIFICAR</t>
  </si>
  <si>
    <t>Caixa pequena – 28x24cm, 1x0 cores. Tinta escala em Supremo 300g. Saída em CTP. Corte e Vinco, Colagem. A embalagem deve ser alcalina com PH entre 7,5 a 8,2. Material: cartão duplex com gramatura de 300gr/m2. Cola PVA.</t>
  </si>
  <si>
    <t>Caixa grande – 21x39, 1x0 cores. Tinta escala em Supremo 300g. Saída em CTP. Corte e Vinco, Colagem. A embalagem deve ser alcalina com PH entre 7,5 a 8,2. Material: cartão duplex com gramatura de 300gr/m2. Cola PVA.</t>
  </si>
  <si>
    <t>Serviço de instalação, suporte técnico, manutenção
corretiva, customização e atualização de versão para o software Dspace</t>
  </si>
  <si>
    <t>Lâmpada de projeção tipo 13194 - 13.8v - 85W</t>
  </si>
  <si>
    <t>Pré-impresso Registro de entrada de imigrantes e orígenes 21x29.7cm, 4x0 cores, Tinta Escala em Offset 150g. Dispensa Fotolito(CTP). Shrinkado coletivo</t>
  </si>
  <si>
    <t>Envelopes Personalizados: Envelope saco; tamanho 260mm x 360; 4x0 cores tintas escala em tríplex; Papel cartão 250gr; Fotolito incluso; Corte, vinco e cola</t>
  </si>
  <si>
    <t>Reedição de obras raras da Coleção Canaã</t>
  </si>
  <si>
    <t>Empresa para readequação da Sala de Consulta do APEES, para montagem de exposições temáticas sobre o acervo histórico, incluindo equipamentos de iluminação (3 trilhos de 2m e 18 spots de 7w (127/220)</t>
  </si>
  <si>
    <t>Materiais Educativos (cartilhas, jogos)</t>
  </si>
  <si>
    <t>Serviço de suporte técnico, manutenção
corretiva e atualização de versão para o software  AtoM</t>
  </si>
  <si>
    <t>Serviço de instalação, suporte técnico, manutenção
corretiva e atualização de versão para o software Archivematica</t>
  </si>
  <si>
    <t xml:space="preserve">Aquisição de freezer vertical </t>
  </si>
  <si>
    <t>Aquisição de Deionizador de Água</t>
  </si>
  <si>
    <t xml:space="preserve">Aquisição de Materiais de Consumo do Laboratório de Conservação e Restauração </t>
  </si>
  <si>
    <t xml:space="preserve">Prorrogação de Serviços de Dedetização, Desratização e Descupinização </t>
  </si>
  <si>
    <t>Materiais de EPI</t>
  </si>
  <si>
    <t xml:space="preserve">Aquisição de embalagens para troca dos filmes </t>
  </si>
  <si>
    <t>Outsourcing de impressão</t>
  </si>
  <si>
    <t>Licenças de softwares de edição</t>
  </si>
  <si>
    <t>Projeto Pro@Arq- Implantação da Unidade Especializada para Tratamento Arquivístico</t>
  </si>
  <si>
    <t>Oferta de cursos na ESESP relativos ao PROGED, voltados a área de gestão de documentos, direcionados aos órgãos e entidades do poder executivo estadual e municipal.</t>
  </si>
  <si>
    <t>Descentralização de recursos para dar continuidade no projeto de pesquisa para  desenvolvimentos de tecnologias voltadas a preservação digital e acesso</t>
  </si>
  <si>
    <t>Gerenciamento Do Abastecimento De Combustíveis Da Frota Oficial (Gasolina,Diesel S10, Etanol e ARLA)</t>
  </si>
  <si>
    <t>Prestação De Serviço De Locação De Veículo Automotor</t>
  </si>
  <si>
    <t>Fornecimento de Energia Elétrica Para a Sede do APEES</t>
  </si>
  <si>
    <t>Fornecimento De Água e Tratamento De Esgoto Para Sede do APEES</t>
  </si>
  <si>
    <t xml:space="preserve"> Serviço de Postagem e Correspondência </t>
  </si>
  <si>
    <t>Prestação de Serviços de Manutenção Preventiva do Sistema de Climatização</t>
  </si>
  <si>
    <t>Auxilio Transporte Intermunicipal, Do Servidor Desse Apees</t>
  </si>
  <si>
    <t>Agenciamento e Fornecimento de Passagens Aéreas para Voos Regulares Nacionais e Internacionais</t>
  </si>
  <si>
    <t>Manutenção Preventiva e Corretiva da Frota Oficial (Serviço)</t>
  </si>
  <si>
    <t>Manutenção Preventiva e Corretiva da Frota Oficial (Peças)</t>
  </si>
  <si>
    <t>Telefonia Móvel</t>
  </si>
  <si>
    <t>Seguro Veículo Automotor</t>
  </si>
  <si>
    <t>Assinatura do Jornal digital e Impresso de a Tribuna, pelo período de 12 meses</t>
  </si>
  <si>
    <t>Taxa de Coleta de Resíduos Sólidos - TCRS</t>
  </si>
  <si>
    <t>Serviços de Publicidade Legal - DIO</t>
  </si>
  <si>
    <t>Renovação de Assinatura do Jornal A Gazeta Digital</t>
  </si>
  <si>
    <t>Publicação de Matéria Legal em Jornal de Grande Circulação</t>
  </si>
  <si>
    <t>Prestação de serviços administrativos e de suporte de nível operacional, por meio de postos de Assistentes Administrativos e Encarregados</t>
  </si>
  <si>
    <t>Telefonia Fixa Local e Interurbana, 0800 e Trídígito</t>
  </si>
  <si>
    <t>Gênero Alimenticios - Café</t>
  </si>
  <si>
    <t>Gênero Alimenticios - Açucar</t>
  </si>
  <si>
    <t>Material de Limpeza e Higienização - Papel Toalha</t>
  </si>
  <si>
    <t>Material de Limpeza e Higienização - Papel Higienico</t>
  </si>
  <si>
    <t>Material de Limpeza e Higienização - Sabonete liquido</t>
  </si>
  <si>
    <t>Material para copa/cozinha - Copo descartável</t>
  </si>
  <si>
    <t>Material de expediente - cesto de lixo 15L</t>
  </si>
  <si>
    <t xml:space="preserve">Aparelho de telefone de mesa padrão com fio preto </t>
  </si>
  <si>
    <t>Material elétrico/eletrônico - Lâmpadas tubulares de led 60 cm</t>
  </si>
  <si>
    <t>Material elétrico/eletrônico - Lâmpadas tubulares de led 120 cm</t>
  </si>
  <si>
    <t>Manutenção Predial</t>
  </si>
  <si>
    <t>Serviços de Terceiros - Serviços de recarga de extintores</t>
  </si>
  <si>
    <t>Capacitação de Sistema e-Docs
Contratação de Docentes</t>
  </si>
  <si>
    <t>Capacitação de Sistema e-Docs
Contratação de Docentes Assistentes</t>
  </si>
  <si>
    <t>Evento de Abertura das Atividades de Capacitações e-Docs (04h)
Evento de Fechamento das Atividades de Capacitações e-Docs (04h)</t>
  </si>
  <si>
    <t>Coordenador de Curso</t>
  </si>
  <si>
    <t>Prorrogação do contrato de prestação de serviços de suporte técnico, manutenção e  atualização da ferramenta de Service Desk GLPI.</t>
  </si>
  <si>
    <t>Diárias Estaduais e-Docs</t>
  </si>
  <si>
    <t>Prorrogação do contrato de prestação de serviços especializados no desenvolvimento do sistemas e-Docs.</t>
  </si>
  <si>
    <t>Palestrante</t>
  </si>
  <si>
    <t xml:space="preserve">Pré-Impresso personalizados para ações educativas com turmas de escolas: Papel A3, 4x0 cores, Tinta Escala em Offset 150g. Dispensa Fotolito(CTP). Shrinkado coletivo, penas do tipo caneta nankim; tinta nankim, equipamentos para uso de sinete (cera, aquecedor e moldes diversos) </t>
  </si>
  <si>
    <t xml:space="preserve">Prêmio de publicação de obra da Coleção Canaã, com temática sobre a história do Espírito Santo </t>
  </si>
  <si>
    <t>Instalação de sistema de Vitrine Digital com monitor profissional de 65" (165x80,9cm) na porta de vidro  na fachada do APEES.</t>
  </si>
  <si>
    <t>Totem Interativo Touch 32'' - Resolução: Ultra HD 4K (3840x2160)
Tamanho da Tela: 32" Polegadas
Tecnologia de Toque: Infravermelho (Multi-touch)
Toques Simultâneos: 20 toques simultâneos
Precisão de Toque: ± 2 mm
Resolução do Toque: 40964096 / 3276732767
Velocidade de Resposta: 3ms a 8ms
Brilho: 300 nits
Contraste: 5000:1
Ângulo de Visualização: 178º
Vida útil: Superior a 50.000 horas
Voltagem: Bivolt</t>
  </si>
  <si>
    <t>Empresa de Programação e Desing Gráfico</t>
  </si>
  <si>
    <t>Readeaquação e aquisição de mobiliário planejado (Mapotecas)</t>
  </si>
  <si>
    <t>Armário do tipo gaveteiro em aço com 04 gavetas</t>
  </si>
  <si>
    <t>Aquisição de Pastas Suspensa Plastica Soft Cristal para armário gaveteiro</t>
  </si>
  <si>
    <t>Aquisição de Armário com porta de Vidro para Armazenamento de Produtos Quimicos</t>
  </si>
  <si>
    <t>Aquisição de Scanner de mesa fotográfico</t>
  </si>
  <si>
    <t xml:space="preserve">Aquisição e confecção de caixas arquivos adaptadas para as necessidades do APEES </t>
  </si>
  <si>
    <t>Aquisição de caixa organizadora de documetos</t>
  </si>
  <si>
    <t>Aquisição e Instalação de cortina para ambiente de trabalho (GAP)</t>
  </si>
  <si>
    <t xml:space="preserve">Aquisição de caixas poliondas </t>
  </si>
  <si>
    <t>Tour virtual 360º APEES e Biblioteca Virtual.</t>
  </si>
  <si>
    <t>Sistema de videoconferência</t>
  </si>
  <si>
    <t>Telefonia Voip</t>
  </si>
  <si>
    <t>Tela de Projeção - 12,5L x 237A - aço inoxidável - visor 2030mm x 1520mm</t>
  </si>
  <si>
    <t>Projetor Multimídia - resolução da tela 1280 x 800 pixels - tamanho da tela vertical 300 polegadas - conexão HDMI</t>
  </si>
  <si>
    <t xml:space="preserve">Diárias - Ajuda de custo para atender os municípios </t>
  </si>
  <si>
    <t xml:space="preserve">Diárias - Ajuda de custo para visitas técnicas e participação em eventos fora do Estado </t>
  </si>
  <si>
    <t>Passagens aéreas  - Viagens para fora do Estado</t>
  </si>
  <si>
    <t>Pagamento de inscrição - Inscrição em eventos técnicos-científicos voltados na área de  Gestão Documental (Seminários, Congressos, Cursos)</t>
  </si>
  <si>
    <t>Eventos - Organização de eventos no âmbito do Programa de Gestão Documental do Governo do Estado do Espírito Santo-PROGED (palestras, workshops, seminários)</t>
  </si>
  <si>
    <t>Material para copa/cozinha - Talheres - Garfos, Facas, Colheres, Faca para pão e Espátula para bolo.</t>
  </si>
  <si>
    <t>Material para copa/cozinha - Copo de vidro</t>
  </si>
  <si>
    <t>Material para copa/cozinha - Prato</t>
  </si>
  <si>
    <t>Material para copa/cozinha - Xícaras para chá e café com pires</t>
  </si>
  <si>
    <t>Eletrodoméstico - Microondas - Bens Móveis</t>
  </si>
  <si>
    <t>Capacitação de Pontos Focais e-Docs
Contratação de Docentes</t>
  </si>
  <si>
    <t>Capacitação de Pontos Focais e-Docs
Contratação de Docentes Assistentes</t>
  </si>
  <si>
    <t>Capacitação de Pontos Focais Gestores do Plano de Classificação de Documentos e-Docs
Contratação de Docentes</t>
  </si>
  <si>
    <t>Auxílio Financeiro para concessão de bolsas em virtude de contratação de vagas de trainees para pesquisa de inovação na gestão pública situados na GESTAD/APEES - Descentralizar à FAPES.</t>
  </si>
  <si>
    <t>Expositor de Livro de chão - 100% MDF; Altura 1,70m; Largura 0,63cm; Profundidade 0,48cm.</t>
  </si>
  <si>
    <t>Expositor Porta Livro de mesa - Acrílico; Altura 20cm; Largura 15cm.</t>
  </si>
  <si>
    <t>Sistema de som e projetor fixo para o auditório.</t>
  </si>
  <si>
    <t>Aquisição de Materiais promocionais para divulgação, para eventos e premiação do servidor.</t>
  </si>
  <si>
    <t>Contratação de empresa para realização de orientação com especialista em nutrição e educador físico (meditação, yoga e ginastica laboral)</t>
  </si>
  <si>
    <t>Revisão e implementação dos Cursos EaD relacionados ao tema e-Docs:
- Capacitação de Sistema e-Docs (20h)
- Capacitação de Pontos Focais e-Docs e Lotação (10h)
Capacitação de Pontos Focais Gestores do Plano de Classificação de Documentos e-Docs (10h)</t>
  </si>
  <si>
    <t>Participação em eventos de Inovação e Transformação Digital na Gestão Pública:
CONSAD - Congresso de Gestão Pública
SECOP - Tic para Gestão Pública do Brasil
ENAP - Semana de Inovação</t>
  </si>
  <si>
    <t>Passagens aeréas ida e volta</t>
  </si>
  <si>
    <t>Diárias Nacionais Eventos</t>
  </si>
  <si>
    <t>UN</t>
  </si>
  <si>
    <t>UM</t>
  </si>
  <si>
    <t>HORAS</t>
  </si>
  <si>
    <t>MENSAL</t>
  </si>
  <si>
    <t xml:space="preserve">UN </t>
  </si>
  <si>
    <t xml:space="preserve"> Pacote 500 G</t>
  </si>
  <si>
    <t>Pacote 5 KG.</t>
  </si>
  <si>
    <t xml:space="preserve">  Pacote com 1000 Folhas</t>
  </si>
  <si>
    <t>Pacote com 4 unidades</t>
  </si>
  <si>
    <t>Galão 5 litros</t>
  </si>
  <si>
    <t>Pacote 100 UN</t>
  </si>
  <si>
    <t>Serviço</t>
  </si>
  <si>
    <t>PÇ</t>
  </si>
  <si>
    <t>M²</t>
  </si>
  <si>
    <t>un</t>
  </si>
  <si>
    <t>6 
(ida e volta)</t>
  </si>
  <si>
    <t>Grau de Prioridade</t>
  </si>
  <si>
    <t>Alta</t>
  </si>
  <si>
    <t>Média</t>
  </si>
  <si>
    <t>Baixa</t>
  </si>
  <si>
    <t>Nova</t>
  </si>
  <si>
    <t>Prorrogada</t>
  </si>
  <si>
    <t>Compra</t>
  </si>
  <si>
    <t>Em andamento</t>
  </si>
  <si>
    <t>Renovação Contratual</t>
  </si>
  <si>
    <t>Contratação de Serviço</t>
  </si>
  <si>
    <t>Pregão</t>
  </si>
  <si>
    <t>Prorrogado</t>
  </si>
  <si>
    <t>Março</t>
  </si>
  <si>
    <t>Maio</t>
  </si>
  <si>
    <t>Janeiro</t>
  </si>
  <si>
    <t>Agosto</t>
  </si>
  <si>
    <t xml:space="preserve">Rosangela </t>
  </si>
  <si>
    <t>Rosangela</t>
  </si>
  <si>
    <t>Rosângela Vetoraze</t>
  </si>
  <si>
    <t>Lucas Rodrigues Barreto</t>
  </si>
  <si>
    <t>Cristiane Santos de Souza</t>
  </si>
  <si>
    <t xml:space="preserve">Marcelo Mazon </t>
  </si>
  <si>
    <t>Rosângela</t>
  </si>
  <si>
    <t>Justificativa Sucinta da Necessidade da Contratação</t>
  </si>
  <si>
    <t>Considerando que os atuais recipientes de armazenamento de microfilmes encontram-se danificados, com presença de mofo e fungos, comprometendo a integridade e a legibilidade do acervo, torna-se imprescindível a aquisição de novas caixas específicas para sua guarda. A medida visa garantir a preservação adequada do material, atendendo às normas de conservação preventiva, prolongando sua vida útil e evitando perdas irreversíveis de onteúdo histórico e documental.</t>
  </si>
  <si>
    <t>A contratação de empresa especializada para a implantação e suporte de software é essencial para a difusão do acervo bibliográfico, com destaque para obras raras e de valor histórico. A solução digital assegura o acesso democrático à informação, amplia o alcance do acervo para o público, e contribui significativamente para a preservação e segurança dos exemplares físicos, alinhando-se às práticas contemporâneas de gestão e acesso à informação.</t>
  </si>
  <si>
    <t>A aquisição de lâmpadas para as leitoras de microfilmes é necessária, uma vez que não há unidades disponíveis em estoque e o equipamento depende desse item para seu pleno funcionamento. Sem as lâmpadas, a leitura e o acesso ao conteúdo ficam inviabilizados, comprometendo o atendimento à demanda de consulta e pesquisa do acervo.</t>
  </si>
  <si>
    <t>O Projeto Imigrantes, uma das iniciativas mais duradouras do Arquivo Público do Espírito Santo (APEES), completa 28 anos em 2025 dedicados à pesquisa e valorização das origens e da cultura dos capixabas. Uma de nossas principais ações é o Arquivo Itinerante, que percorre o interior do estado levando conhecimento e auxiliando a população em pesquisas sobre suas raízes históricas.</t>
  </si>
  <si>
    <t>Contratação de serviços de editoração gráfica, design, revisão ortográfica e literária, versão para Ebook e impressão de 200 exemplares de cada obra.</t>
  </si>
  <si>
    <t>Permite profissionalizar as ações expositivas no APEES e viabilizar exposições itinerantes, ampliando o alcance da memória pública e promovendo a descentralização cultural no estado</t>
  </si>
  <si>
    <t>Produção de cartilhas, folders, jogos e outros materiais gráficos de apoio às ações educativas, voltados à disseminação de informações históricas e promoção da memória capixaba entre o público infantojuvenil.</t>
  </si>
  <si>
    <t>Plataforma necessária para difusão de acervo histórico</t>
  </si>
  <si>
    <t>Plataforma necessária para gestão de documentos correntes e intermediários</t>
  </si>
  <si>
    <t>Freezer para procedimentos de congelamento de documentos</t>
  </si>
  <si>
    <t>Utilizado para procedimentos de higienização de documentos</t>
  </si>
  <si>
    <t xml:space="preserve">Papéis, Colas, produtos quimicos e materiais de consumo </t>
  </si>
  <si>
    <t>Prorrogação dos Serviços contratados na vigência de 2025</t>
  </si>
  <si>
    <t xml:space="preserve">Materiais de consumo necessários para a movimentação e manipulação do acervo </t>
  </si>
  <si>
    <t>Embalagens adequadas para armazenamento de películas</t>
  </si>
  <si>
    <t>Cancelamento do contrato de outsourcing de impressão.</t>
  </si>
  <si>
    <t>Licença de software de IA para edição de vídeos</t>
  </si>
  <si>
    <t>A necessidade se dá em função da contratação de mão de obra técnica especializada para tratamento e digitalização dos documentos produzidos e recebidos pelos órgãos e entidades do Executivo Estadual</t>
  </si>
  <si>
    <t>Cursos que serão ofertados: Gestão Documental, Classificação de Documentos no sistema E-Docs, Noções Básicas de Digitalização de Documentos, Gestão e Preservação de Documentos Digitais e Elaboração de Planos de Classificação e Tabela de Temporalidade de Documentos.</t>
  </si>
  <si>
    <t>Como o  projeto foi classificado como estratégico, foi previsto inicialmente a possibilidade de ampliar o prazo de execução por até 36 meses.</t>
  </si>
  <si>
    <t>Prorrogação de contrato contínuo para o funcionamento do Órgão.</t>
  </si>
  <si>
    <t>Contrato contínuo para o funcionamento do Órgão.</t>
  </si>
  <si>
    <t>Concerto dos aparelhos de ar condicionado para o funcionamento do Órgão.</t>
  </si>
  <si>
    <t>Auxilio transporte para servidores e estagiários do APEES</t>
  </si>
  <si>
    <t xml:space="preserve">Prorrogação de contrato </t>
  </si>
  <si>
    <t>Imposto Predial e Territorial Urbano - Iptu - Prefeitura Municipal de Vitória</t>
  </si>
  <si>
    <t>Prorrogação de contrato contínuo para o funcionamento do Òrgão.</t>
  </si>
  <si>
    <t>Para atender a Lei 14.133/2021</t>
  </si>
  <si>
    <t>Capacitar servidores e agentes públicos do Poder Executivo Estadual, Municipal, Legislativo e Federal no Sistema E-Docs, aprimorando suas habilidades para gerir documentos eletrônicos, processos e encaminhamentos. As capacitações vão proporcionar uma compreensão prática do funcionamento do sistema, desde a elaboração de documentos até a utilização de painéis de informações e atualizações recentes</t>
  </si>
  <si>
    <t>Apresentar os Projetos de Capacitação e-Docs, os resultados alcançados e as atualizações previstas de melhorias para o Sistema e-Docs, além de  apresentar os Projetos Inovadores de Transformação Digital, promovendo uma troca de
conhecimentos e boas práticas entre os participantes.</t>
  </si>
  <si>
    <t>Garantir o planejamento, execução e monitoramento das Capacitações e-Docs durante o exercício de 2026. O Coordenador é estratégico para assegurar a qualidade pedagógica, o alinhamento das diretrizes institucionais e a articulação entre as equipes envolvidas. Além disso, a coordenação é responsável pela organização do cronograma, acompanhamento de docentes, suporte a participantes e avaliação dos resultados.</t>
  </si>
  <si>
    <t>Assegurar a continuidade e o pleno funcionamento da ferramenta de Service Desk GLPI, implementada no âmbito do APEES para suporte aos Atendimentos dos Pontos Focais e-Docs, garantindo a estabilidade da plataforma, a resolução eficiente de incidentes e a melhoria contínua na gestão dos atendimentos. A atuação especializada é fundamental para mitigar riscos operacionais, manter a segurança da informação e assegurar os serviços prestados aos usuários.</t>
  </si>
  <si>
    <t>O Projeto de Implantação do Sistema E-Docs nos munícipios capixabas, tem como objetivo, atender os princípios e diretrizes do Governo Digital regulamentados no Decreto Nº 5778-R, Acordo de Adesão ao Programa Nacional de Processo Eletrônico - ProPEN, de que trata o Decreto nº 11.946, de 12 de março de 2024 e ao Acordo de Adesão do Programa Nacional de Gestão e Inovação – PNGI.</t>
  </si>
  <si>
    <t>A continuidade dos serviços especializados garantirá a adequação do sistema às necessidades institucionais, a melhoria da experiência dos usuários, a ampliação de funcionalidades e o alinhamento às melhores práticas de gestão documental e transformação digital. Trata-se de medida essencial para assegurar a evolução tecnológica e a eficiência na gestão de processos eletrônicos.</t>
  </si>
  <si>
    <t>A contratação se faz necessária para a realização de palestras com temas educativos voltados à história capixaba. A iniciativa atende à necessidade do Arquivo Público do Estado do Espírito Santo (APEES), que busca aproximar a população da instituição por meio de ações formativas e culturais. As palestras contribuirão para a valorização da memória regional, o estímulo à cidadania e o fortalecimento da consciência histórica.</t>
  </si>
  <si>
    <t>A presente contratação se faz necessária como forma de aprimorar a mediação cultural entre a instituição e os alunos recebidos ao longo do ano em visitas escolares. O Arquivo Público do Estado do Espírito Santo recebe, em média, 450 alunos por ano, oriundos de diversas escolas, em ações educativas que buscam aproximar o público jovem do patrimônio documental e da história capixaba. Com o objetivo de tornar essa experiência mais imersiva e significativa, propõe-se a criação de um modelo de documento histórico que será reproduzido e assinado pelos alunos com caneta de bico de pena, simulando práticas de escritura do passado. Cada aluno receberá uma cópia desse documento como recordação da visita, promovendo, assim, uma vivência lúdica e educativa que valoriza os acervos históricos e estimula o interesse pelo estudo da história e da memória institucional. A iniciativa visa fortalecer o vínculo entre o Arquivo e a comunidade escolar, contribuindo para a formação cidadã e para o reconhecimento da importância dos arquivos públicos como espaços de conhecimento e preservação da memória coletiva.</t>
  </si>
  <si>
    <t>Contratação de serviços de editoração gráfica, design, revisão ortográfica e literária, impressão de 500 exemplares da obra premiada.</t>
  </si>
  <si>
    <t xml:space="preserve">Moderniza a comunicação institucional, ampliando a divulgação das atividades do APEES e promovendo maior interação com o público por meio de conteúdo cultural dinâmico, aleém de divulgar os eventos e as ações do Arquivo para o público local, passageiros de veículos  e pedestres que trafegam pela Rua Sete de Setembro no Centro de Vitória. </t>
  </si>
  <si>
    <t>A aquisição de um totem interativo visa modernizar o acesso à informação, tornando mais atrativo e dinâmico ao público. A ferramenta permitirá a consulta autônoma de conteúdos educativos, promovendo a valorização da memória capixaba e incentivando a educação patrimonial por meio de recursos digitais. Trata-se de um investimento estratégico para ampliar o alcance institucional, fortalecer a cidadania e fomentar o uso de tecnologias no serviço público.</t>
  </si>
  <si>
    <t>A contratação de empresa especializada em design de conteúdo é essencial para o funcionamento do totem interativo, cuja principal finalidade é a difusão de material histórico-educativo. Sem a criação profissional e adequada do conteúdo, o equipamento não cumprirá sua função de informar, educar e engajar o público. A empresa garantirá a qualidade visual, didática e técnica necessária à apresentação do acervo, assegurando a efetividade do investimento e o alcance dos objetivos institucionais.</t>
  </si>
  <si>
    <t xml:space="preserve">Mobiliário necessário para acondicionamento de plantas e mapas. </t>
  </si>
  <si>
    <t xml:space="preserve">Mobiliário necessário para acondicionamento do acervo "Departamento Estadual de Cultura". </t>
  </si>
  <si>
    <t xml:space="preserve">Pastas em material inerte para armazenamento em mobiliário vertical </t>
  </si>
  <si>
    <t>Armazenamento de produtos quimicos corretamente conforme CRQ</t>
  </si>
  <si>
    <t>Digitalização de documentação iconográfica</t>
  </si>
  <si>
    <t>Aquisição de caixas arquivos adaptadas e confeccionadas sobre medida para a troca da série Accioly</t>
  </si>
  <si>
    <t>Acondicionamento dos albuns iconográficos</t>
  </si>
  <si>
    <t xml:space="preserve">Cortinas para bloqueio do sol e contigência da climatização da sala GAP </t>
  </si>
  <si>
    <t xml:space="preserve">Material adequado para a troca de acondicionamento do acervo </t>
  </si>
  <si>
    <t>Criação de tour virtual 360º do APEES e biblioteca virtual.</t>
  </si>
  <si>
    <t>Sistema de videoconferência para a sala de reuniões</t>
  </si>
  <si>
    <t>Substituir a telefonia PABX por um sistema Voip mais moderno</t>
  </si>
  <si>
    <t>Equipamento necessário para exibição de conteúdos visuais em atividades de educação patrimonial e apresentações do projeto "Arquivo nas Escolas", promovendo maior dinamismo nas ações itinerantes.</t>
  </si>
  <si>
    <t>Fundamental para projeção de vídeos, documentos e imagens históricas durante as ações do Arquivo Itinerante, contribuindo para a mediação cultural e o engajamento de públicos escolares.</t>
  </si>
  <si>
    <t>Com as novas atribuições do APEES para atendimento aos Municípios aos aspectos relativos à Gestão de Documentos, será necessário realizar visitas técnicas,</t>
  </si>
  <si>
    <t>Em função do E-Docs e demais sistemas que o Governo está adotando, é de suma importância visitar outros Estados para conhecer as novas tecnologias utilizadas e projetos de inovação.</t>
  </si>
  <si>
    <t>Em função do E-Docs e demais sistemas que o Governo está adotando, é de suma importância visitar outros Estados para conhecer as novas tecnologias utilizadas e projetos de inovação</t>
  </si>
  <si>
    <t>Com a execução do Projeto de Preservação Digital Sistêmica e outras demandas ligadas a novas tecnologias da informação, o APEES tem produzido artigos e demais materiais acadêmicos que estão sendo submetidos a eventos científicos fora do Estado. Dessa forma, há necessidade de participação nos eventos para apresentar trabalhos e agregar novos conhecimentos.</t>
  </si>
  <si>
    <t>Capacitar servidores e/ou agentes públicos do Poder Executivo Estadual, Municipal, Legislativo e Federal designados Pontos Focais no Sistema E-Docs, para aprimorar suas habilidades técnicas e operacionais.</t>
  </si>
  <si>
    <t>Capacitar servidores e/ou agentes públicos do Poder Executivo Estadual, Municipal, Legislativo e Federal designados Pontos Focais no Sistema e-Docs, para aprimorar suas habilidades técnicas e operacionais.</t>
  </si>
  <si>
    <t>Capacitar servidores e/ou agentes públicos do Poder Executivo Estadual, Municipal, Legislativo e Federal designados Pontos Focais Gestores de PCD e-Docs, para aprimorar suas habilidades técnicas e operacionais.</t>
  </si>
  <si>
    <t>Investigar as possibilidades de aprimoramento e os impactos da integração de um agente de Inteligência Artificial (IA) como ferramenta de apoio no Sistema e-Docs. A proposta visa analisar de que forma a IA pode contribuir para a modernização do sistema, promovendo maior eficiência operacional, melhorando a usabilidade para os usuários e automatizando tarefas repetitivas, o que pode resultar na redução da carga de trabalho dos servidores. Além disso, busca-se compreender como a adoção dessa tecnologia pode fomentar a inovação na gestão documental e nos fluxos administrativos, alinhando-se aos princípios da transformação digital no setor público.</t>
  </si>
  <si>
    <t>A aquisição de uma estante expositora de livros se faz necessária para organizar de forma adequada os exemplares disponíveis para doação, atualmente dispostos de maneira improvisada sobre uma mesa de estudo. A estante permitirá melhor visualização, acesso e aproveitamento do espaço na recepção, além de proporcionar uma apresentação mais atrativa e funcional ao público.</t>
  </si>
  <si>
    <t>Em razão da demanda por exposições de materiais internos, torna-se necessária a aquisição de um expositor porta-livro de mesa, que permita a apresentação dos exemplares de forma segura e adequada. O item garante a visibilidade dos livros em destaque sem comprometer sua integridade física, contribuindo para a conservação e valorização do acervo exposto."</t>
  </si>
  <si>
    <t>Necessidade de sistema som e imagem fixo para eventos no auditório.</t>
  </si>
  <si>
    <t>Promover a saúde e qualidade de vida no ambiente de trabalho dos servidores, criando um ambiente mais saudável e positivo. Com ações que vão desde a prevenção de doenças até a promoção do bem estar físico e emocional.</t>
  </si>
  <si>
    <t>Capacitar servidores e agentes públicos do Poder Executivo Estadual, Municipal, Legislativo e Federal no Sistema e-Docs, aprimorando suas habilidades para gerir documentos eletrônicos, processos e encaminhamentos. As capacitações EaD vão proporcionar uma compreensão prática do funcionamento do sistema, desde a elaboração de documentos até a utilização de painéis de informações e atualizações recentes</t>
  </si>
  <si>
    <t>A participação em eventos de Inovação e Transformação Digital é estratégica para a Gerência de Sistemas e Transformação Digital do APEES, pois permite acompanhar tendências, compartilhar experiências e identificar soluções que podem ser aplicadas na modernização dos sistemas e serviços digitais do Estado. Esses espaços fortalecem a atuação da gerência na busca por maior eficiência, automação de processos e melhoria da experiência do usuário, alinhando-se aos objetivos do Governo Digital Estadual.</t>
  </si>
  <si>
    <t>Participação em eventos de Inovação e Transformação Digital na Gestão Pública:
- CONSAD - Congresso de Gestão Pública
- SECOP - Tic para Gestão Pública do Brasil
- ENAP - Semana de Inovação</t>
  </si>
  <si>
    <t>Observações (Opcional)</t>
  </si>
  <si>
    <t>Contrato para 12 meses</t>
  </si>
  <si>
    <t>Compra internacional; Valor convertido para o Real</t>
  </si>
  <si>
    <t xml:space="preserve">Contratação de Docentes Credenciado na ESESP.
Carga Horária: 08h 
Observação1: a memória de cálculo foi construida com base nos valores estabelecidos pelo Decreto nº 4778-R da ESESP. 
Observação2: foi considerado o valor de R$ 123,00 h/a vezes carga horária do curso (8h/a) vezes a quantidade de turmas (40). </t>
  </si>
  <si>
    <t>Contratação de Docentes Assistentes Credenciado na ESESP para apoiar nas turmas de E-Docs.
Carga Horária: 08h 
Observação1: a memória de cálculo foi construida com base nos valores estabelecidos pelo Decreto nº 4778-R da ESESP. 
Observação2: foi considerado o valor de R$ 17,00 h/a vezes carga horária do curso (8h/a) vezes a quantidade de turmas (40).</t>
  </si>
  <si>
    <t>Contratação de 08h/a de Palestrante para atuar nos Eventos de Abertura e Fechamento das Atividades de e-Docs. Será realizado em 02 (dois) momentos durante o Ano 2026: previsão Maio e Dezembro.
Observação1: a memória de cálculo foi construida com base nos valores estabelecidos pelo Decreto nº 4778-R da ESESP. 
Observação2: foi considerado o valor de R$ 411,00 h/a e vezes a carga horária de contratação (8h/a).</t>
  </si>
  <si>
    <t>Contratação de 160h/a de Coordenação para atuar no planejamento e gestão dos cursos E-Docs durante o exercício de 2026.
Observação1: a memória de cálculo foi construida com base nos valores estabelecidos pelo Decreto nº 4778-R da ESESP. 
Observação2: foi considerado o valor de R$ 20,00 h/a, vezes a carga horária de contratação (160h/a), vezes a quantidade de meses (10).</t>
  </si>
  <si>
    <t>Previsão de renovação por um período de 12 (doze) meses.</t>
  </si>
  <si>
    <t>A quantidade de 90 diárias, está considerando a implantação de e-Docs em 02 (dois) municípios por mês.
O projeto completo de implantação de e-Docs no municípios, tem a duração de 01 (uma) semana, sendo:
1º dia: locomoção, reunião de planejamento e visita técnica.
2º dia: Curso e-Docs
3º dia: Curso e-Docs
4º dia: Curso Pontos Focais e-Docs (manhã)
4º dia: Curso Sistema Lotação (tarde)
5º dia: acompanhamento no ambiente de produção e-Docs</t>
  </si>
  <si>
    <t>O valor total corresponde a contratação de 03 (três) Profissionais Especializados em desenvolvimento de Software Sênior.
- Foi considerando o valor estimativo contido na ARP do MGI - Processo de Contratação SEI/MGI 19974.100603/2022-45 – Lote 01 do Termo de Referência 9/2023. Valor Unitário: R$ 27.192,53
- Previsão Orçamentária para 12 (doze) meses</t>
  </si>
  <si>
    <t xml:space="preserve">Para visitas técnicas e particpação em eventos </t>
  </si>
  <si>
    <t xml:space="preserve">Contratação de Docente Credenciado na ESESP
Carga Horária: 04h 
Observação1: a memória de cálculo foi construida com base nos valores estabelecidos pelo Decreto nº 4778-R da ESESP. 
Observação2: foi considerado o valor de R$ 123,00 h/a vezes carga horária do curso (4h/a) vezes a quantidade de turmas (30). </t>
  </si>
  <si>
    <t>Contratação de Docentes Assistentes Credenciado na ESESP para apoiar nas turmas de Pontos Focais e-Docs.
Carga Horária: 04h 
Observação1: a memória de cálculo foi construida com base nos valores estabelecidos pelo Decreto nº 4778-R da ESESP. 
Observação2: foi considerado o valor de R$ 17,00 h/a vezes carga horária do curso (4h/a) vezes a quantidade de turmas (30).</t>
  </si>
  <si>
    <t xml:space="preserve">Contratação de Docentes Credenciado na ESESP 
Carga Horária: 04h 
Observação1: a memória de cálculo foi construida com base nos valores estabelecidos pelo Decreto nº 4778-R da ESESP. 
Observação2: foi considerado o valor de R$ 123,00 h/a vezes carga horária do curso (4h/a) vezes a quantidade de turmas (20). </t>
  </si>
  <si>
    <t>Contratação de Docentes Assistentes para apoiar turmas de Pontos Focais Gestores de PCD e-Docs. 
Observação1: a memória de cálculo foi construida com base nos valores estabelecidos pelo Decreto nº 4778-R da ESESP. 
Observação2: foi considerado o valor de R$ 17,00 h/a vezes carga horária do curso (4h/a) vezes a quantidade de turmas (20).</t>
  </si>
  <si>
    <t>A quantidade de unidades corresponde a contratação de 02 (dois) bolsistas por um período de 12 (doze) meses com um valor de R$ 4.000,00 mês, conforme as Resolução CCAF nº 192, 07/12/2017 e Resolução nº 345, 30/08/2024. LC nº 964/2021 e Dec. nº 1.459-R, 10/03/2005.</t>
  </si>
  <si>
    <t>Contratação de 40h/a de Docente Conteudista para revisão, implementação e gravação dos Curso EaD relacionados ao tema e-Docs.
Observação1: a memória de cálculo foi construida com base nos valores estabelecidos pelo Decreto nº 4778-R da ESESP. 
Observação2: foi considerado o valor de R$ 123,00 h/a, vezes a carga horária de contratação (80h/a).</t>
  </si>
  <si>
    <t>A quantidade de 06 (seis) unidades, corresponde as passagens de ida e volda.</t>
  </si>
  <si>
    <t>A quantidade de 14 unidades, corresponde a estadia de 3 + 40% diarias para dois Servidores vezes a quantidade de 03 eventos previstos no PCA. O valor previsto foi calculado atraves do site da SEP. Considerando ser diárias Nacionais, é acrescido 20% no valor da diária.</t>
  </si>
  <si>
    <t>GAMEC</t>
  </si>
  <si>
    <t>GAP</t>
  </si>
  <si>
    <t>GTI</t>
  </si>
  <si>
    <t>GEDOC</t>
  </si>
  <si>
    <t>GAF</t>
  </si>
  <si>
    <t>GESTAD</t>
  </si>
  <si>
    <t>TOTAL ALTO</t>
  </si>
  <si>
    <t>TOTAL MÉDIO</t>
  </si>
  <si>
    <t>QUALIVIDA</t>
  </si>
  <si>
    <t>TOTAL BAIXO</t>
  </si>
  <si>
    <t xml:space="preserve">ARQUIVO PÚBLICO DO ESTADO DO ESPÍRITO SANTO </t>
  </si>
  <si>
    <t>GERÊNCIA ADMINISTRATIVA</t>
  </si>
  <si>
    <t>CUSTEIO</t>
  </si>
  <si>
    <t>PRIORIDADE ALTA</t>
  </si>
  <si>
    <t>PRIORIDADE MÉDIA</t>
  </si>
  <si>
    <t>PRIORIDADE BAIXA</t>
  </si>
  <si>
    <t>TOTAL GERAL</t>
  </si>
  <si>
    <t>Prestação De Serviços De Limpeza, Conservação e Copeiragem</t>
  </si>
  <si>
    <t>Prestação de Serviços de Manutenção Preventiva e Corretiva de Purificadores de Água, incluindo o Fornecimento de Peças</t>
  </si>
  <si>
    <t>INVESTIMENTO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</si>
</sst>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mm/yyyy"/>
    <numFmt numFmtId="165" formatCode="dd/mm/yy;@"/>
  </numFmts>
  <fonts count="31" x14ac:knownFonts="1">
    <font>
      <sz val="10"/>
      <color rgb="FF000000"/>
      <name val="Arial"/>
      <scheme val="minor"/>
    </font>
    <font>
      <sz val="11"/>
      <color theme="1"/>
      <name val="Arial"/>
      <family val="2"/>
      <scheme val="minor"/>
    </font>
    <font>
      <sz val="11"/>
      <color theme="1"/>
      <name val="Arial"/>
      <family val="2"/>
      <scheme val="minor"/>
    </font>
    <font>
      <sz val="10"/>
      <color theme="1"/>
      <name val="Arial"/>
      <family val="2"/>
      <scheme val="minor"/>
    </font>
    <font>
      <b/>
      <sz val="11"/>
      <color theme="1"/>
      <name val="Arial"/>
      <family val="2"/>
    </font>
    <font>
      <sz val="10"/>
      <color theme="1"/>
      <name val="Arial"/>
      <family val="2"/>
      <scheme val="minor"/>
    </font>
    <font>
      <b/>
      <sz val="11"/>
      <color theme="1"/>
      <name val="Arial"/>
      <family val="2"/>
      <scheme val="minor"/>
    </font>
    <font>
      <sz val="11"/>
      <color theme="0"/>
      <name val="Arial"/>
      <family val="2"/>
      <scheme val="minor"/>
    </font>
    <font>
      <b/>
      <sz val="14"/>
      <color theme="0"/>
      <name val="Arial"/>
      <family val="2"/>
      <scheme val="minor"/>
    </font>
    <font>
      <sz val="11"/>
      <name val="Arial"/>
      <family val="2"/>
      <scheme val="minor"/>
    </font>
    <font>
      <b/>
      <sz val="10"/>
      <name val="Times New Roman"/>
      <family val="1"/>
    </font>
    <font>
      <sz val="8"/>
      <name val="Arial"/>
      <family val="2"/>
      <scheme val="minor"/>
    </font>
    <font>
      <sz val="10"/>
      <color rgb="FF000000"/>
      <name val="Times New Roman"/>
      <family val="1"/>
    </font>
    <font>
      <b/>
      <sz val="16"/>
      <color theme="0"/>
      <name val="Times New Roman"/>
      <family val="1"/>
    </font>
    <font>
      <sz val="10"/>
      <color theme="0"/>
      <name val="Times New Roman"/>
      <family val="1"/>
    </font>
    <font>
      <b/>
      <sz val="11"/>
      <name val="Arial"/>
      <family val="2"/>
      <scheme val="minor"/>
    </font>
    <font>
      <sz val="10"/>
      <color rgb="FF000000"/>
      <name val="Arial"/>
      <family val="2"/>
      <scheme val="minor"/>
    </font>
    <font>
      <sz val="8"/>
      <color rgb="FF000000"/>
      <name val="Times New Roman"/>
      <family val="1"/>
    </font>
    <font>
      <b/>
      <sz val="8"/>
      <color rgb="FF000000"/>
      <name val="Times New Roman"/>
      <family val="1"/>
    </font>
    <font>
      <sz val="10"/>
      <color rgb="FF000000"/>
      <name val="Arial"/>
      <scheme val="minor"/>
    </font>
    <font>
      <sz val="9"/>
      <color rgb="FF000000"/>
      <name val="Times New Roman"/>
      <family val="1"/>
    </font>
    <font>
      <b/>
      <sz val="9"/>
      <name val="Times New Roman"/>
      <family val="1"/>
    </font>
    <font>
      <b/>
      <sz val="9"/>
      <color rgb="FF000000"/>
      <name val="Times New Roman"/>
      <family val="1"/>
    </font>
    <font>
      <b/>
      <sz val="9"/>
      <color theme="0"/>
      <name val="Arial"/>
      <family val="2"/>
      <scheme val="major"/>
    </font>
    <font>
      <b/>
      <sz val="9"/>
      <color theme="1"/>
      <name val="Arial"/>
      <family val="2"/>
      <scheme val="major"/>
    </font>
    <font>
      <sz val="9"/>
      <color rgb="FF000000"/>
      <name val="Arial"/>
      <family val="2"/>
      <scheme val="major"/>
    </font>
    <font>
      <sz val="9"/>
      <color theme="1"/>
      <name val="Arial"/>
      <family val="2"/>
      <scheme val="major"/>
    </font>
    <font>
      <sz val="9"/>
      <name val="Arial"/>
      <family val="2"/>
      <scheme val="major"/>
    </font>
    <font>
      <sz val="9"/>
      <color rgb="FFFF0000"/>
      <name val="Arial"/>
      <family val="2"/>
      <scheme val="major"/>
    </font>
    <font>
      <b/>
      <sz val="9"/>
      <color rgb="FF000000"/>
      <name val="Arial"/>
      <family val="2"/>
      <scheme val="major"/>
    </font>
    <font>
      <sz val="9"/>
      <color theme="0"/>
      <name val="Arial"/>
      <family val="2"/>
      <scheme val="major"/>
    </font>
  </fonts>
  <fills count="13">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499984740745262"/>
        <bgColor rgb="FFD9D9D9"/>
      </patternFill>
    </fill>
    <fill>
      <patternFill patternType="solid">
        <fgColor theme="4" tint="-0.249977111117893"/>
        <bgColor rgb="FFB4C6E7"/>
      </patternFill>
    </fill>
    <fill>
      <patternFill patternType="solid">
        <fgColor theme="4" tint="-0.249977111117893"/>
        <bgColor rgb="FFD9D9D9"/>
      </patternFill>
    </fill>
    <fill>
      <patternFill patternType="solid">
        <fgColor rgb="FFFFFF00"/>
        <bgColor indexed="64"/>
      </patternFill>
    </fill>
    <fill>
      <patternFill patternType="solid">
        <fgColor theme="9"/>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diagonal/>
    </border>
  </borders>
  <cellStyleXfs count="19">
    <xf numFmtId="0" fontId="0" fillId="0" borderId="0"/>
    <xf numFmtId="0" fontId="2" fillId="0" borderId="0"/>
    <xf numFmtId="44" fontId="19" fillId="0" borderId="0" applyFont="0" applyFill="0" applyBorder="0" applyAlignment="0" applyProtection="0"/>
    <xf numFmtId="0" fontId="16" fillId="0" borderId="0"/>
    <xf numFmtId="44" fontId="16" fillId="0" borderId="0" applyFont="0" applyFill="0" applyBorder="0" applyAlignment="0" applyProtection="0"/>
    <xf numFmtId="44" fontId="19" fillId="0" borderId="0" applyFont="0" applyFill="0" applyBorder="0" applyAlignment="0" applyProtection="0"/>
    <xf numFmtId="0" fontId="1" fillId="0" borderId="0"/>
    <xf numFmtId="0" fontId="1" fillId="0" borderId="0"/>
    <xf numFmtId="0" fontId="16" fillId="0" borderId="0"/>
    <xf numFmtId="0" fontId="16" fillId="0" borderId="0"/>
    <xf numFmtId="44" fontId="16" fillId="0" borderId="0" applyFont="0" applyFill="0" applyBorder="0" applyAlignment="0" applyProtection="0"/>
    <xf numFmtId="44" fontId="16" fillId="0" borderId="0" applyFont="0" applyFill="0" applyBorder="0" applyAlignment="0" applyProtection="0"/>
    <xf numFmtId="0" fontId="1" fillId="0" borderId="0"/>
    <xf numFmtId="44" fontId="19" fillId="0" borderId="0" applyFont="0" applyFill="0" applyBorder="0" applyAlignment="0" applyProtection="0"/>
    <xf numFmtId="0" fontId="1" fillId="0" borderId="0"/>
    <xf numFmtId="44" fontId="16" fillId="0" borderId="0" applyFont="0" applyFill="0" applyBorder="0" applyAlignment="0" applyProtection="0"/>
    <xf numFmtId="0" fontId="1" fillId="0" borderId="0"/>
    <xf numFmtId="0" fontId="1" fillId="0" borderId="0"/>
    <xf numFmtId="44" fontId="19" fillId="0" borderId="0" applyFont="0" applyFill="0" applyBorder="0" applyAlignment="0" applyProtection="0"/>
  </cellStyleXfs>
  <cellXfs count="108">
    <xf numFmtId="0" fontId="0" fillId="0" borderId="0" xfId="0"/>
    <xf numFmtId="0" fontId="2" fillId="0" borderId="0" xfId="1"/>
    <xf numFmtId="0" fontId="2" fillId="4" borderId="4" xfId="1" applyFill="1" applyBorder="1" applyAlignment="1">
      <alignment horizontal="left" vertical="center"/>
    </xf>
    <xf numFmtId="0" fontId="2" fillId="5" borderId="0" xfId="1" applyFill="1"/>
    <xf numFmtId="0" fontId="6" fillId="5" borderId="0" xfId="1" applyFont="1" applyFill="1" applyAlignment="1">
      <alignment horizontal="left" vertical="center"/>
    </xf>
    <xf numFmtId="0" fontId="2" fillId="4" borderId="0" xfId="1" applyFill="1" applyAlignment="1">
      <alignment horizontal="left" vertical="center" wrapText="1"/>
    </xf>
    <xf numFmtId="0" fontId="7" fillId="6" borderId="0" xfId="1" applyFont="1" applyFill="1"/>
    <xf numFmtId="0" fontId="8" fillId="6" borderId="0" xfId="1" applyFont="1" applyFill="1"/>
    <xf numFmtId="0" fontId="2" fillId="4" borderId="4" xfId="1" applyFill="1" applyBorder="1" applyAlignment="1">
      <alignment horizontal="left" vertical="center" wrapText="1"/>
    </xf>
    <xf numFmtId="0" fontId="9" fillId="4" borderId="4" xfId="1" applyFont="1" applyFill="1" applyBorder="1" applyAlignment="1">
      <alignment wrapText="1"/>
    </xf>
    <xf numFmtId="0" fontId="10" fillId="4" borderId="0" xfId="1" applyFont="1" applyFill="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4" fillId="2" borderId="1" xfId="0" applyFont="1" applyFill="1" applyBorder="1" applyAlignment="1">
      <alignment horizontal="center" vertical="center" wrapText="1"/>
    </xf>
    <xf numFmtId="0" fontId="9" fillId="4" borderId="0" xfId="1" applyFont="1" applyFill="1" applyAlignment="1">
      <alignment vertical="top" wrapText="1"/>
    </xf>
    <xf numFmtId="0" fontId="12"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5" xfId="0" applyFont="1" applyBorder="1" applyAlignment="1">
      <alignment horizontal="left" vertical="center" wrapText="1"/>
    </xf>
    <xf numFmtId="0" fontId="4" fillId="2" borderId="1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wrapText="1"/>
    </xf>
    <xf numFmtId="0" fontId="3" fillId="0" borderId="2" xfId="0" applyFont="1" applyBorder="1" applyAlignment="1">
      <alignment wrapText="1"/>
    </xf>
    <xf numFmtId="0" fontId="16" fillId="0" borderId="2" xfId="0" applyFont="1" applyBorder="1" applyAlignment="1">
      <alignment wrapText="1"/>
    </xf>
    <xf numFmtId="0" fontId="0" fillId="0" borderId="2" xfId="0" applyBorder="1" applyAlignment="1">
      <alignment wrapText="1"/>
    </xf>
    <xf numFmtId="0" fontId="0" fillId="0" borderId="1" xfId="0" applyBorder="1" applyAlignment="1">
      <alignment wrapText="1"/>
    </xf>
    <xf numFmtId="0" fontId="5" fillId="0" borderId="1" xfId="0" applyFont="1" applyBorder="1" applyAlignment="1">
      <alignment wrapText="1"/>
    </xf>
    <xf numFmtId="0" fontId="5" fillId="0" borderId="2" xfId="0" applyFont="1" applyBorder="1" applyAlignment="1">
      <alignment wrapText="1"/>
    </xf>
    <xf numFmtId="44" fontId="22" fillId="0" borderId="1" xfId="2" applyFont="1" applyBorder="1" applyAlignment="1">
      <alignment horizontal="center" vertical="center" wrapText="1"/>
    </xf>
    <xf numFmtId="0" fontId="23" fillId="9" borderId="12" xfId="0" applyFont="1" applyFill="1" applyBorder="1" applyAlignment="1">
      <alignment horizontal="center" vertical="center" wrapText="1"/>
    </xf>
    <xf numFmtId="0" fontId="25" fillId="0" borderId="1" xfId="3" applyFont="1" applyBorder="1" applyAlignment="1">
      <alignment horizontal="center" vertical="center" wrapText="1"/>
    </xf>
    <xf numFmtId="0" fontId="26" fillId="0" borderId="1" xfId="3" applyFont="1" applyBorder="1" applyAlignment="1">
      <alignment horizontal="center" vertical="center" wrapText="1"/>
    </xf>
    <xf numFmtId="44" fontId="26" fillId="0" borderId="1" xfId="2" applyFont="1" applyBorder="1" applyAlignment="1">
      <alignment horizontal="center" vertical="center" wrapText="1"/>
    </xf>
    <xf numFmtId="4" fontId="26" fillId="0" borderId="1" xfId="3" applyNumberFormat="1" applyFont="1" applyBorder="1" applyAlignment="1">
      <alignment horizontal="center" vertical="center" wrapText="1"/>
    </xf>
    <xf numFmtId="17" fontId="26" fillId="0" borderId="1" xfId="3" applyNumberFormat="1" applyFont="1" applyBorder="1" applyAlignment="1">
      <alignment horizontal="center" vertical="center" wrapText="1"/>
    </xf>
    <xf numFmtId="0" fontId="26" fillId="0" borderId="1" xfId="0" applyFont="1" applyBorder="1" applyAlignment="1">
      <alignment horizontal="center" vertical="center" wrapText="1"/>
    </xf>
    <xf numFmtId="4" fontId="26" fillId="0" borderId="1" xfId="0" applyNumberFormat="1" applyFont="1" applyBorder="1" applyAlignment="1">
      <alignment horizontal="center" vertical="center" wrapText="1"/>
    </xf>
    <xf numFmtId="17" fontId="26" fillId="0" borderId="1" xfId="0" applyNumberFormat="1"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3" borderId="1" xfId="0" applyFont="1" applyFill="1" applyBorder="1" applyAlignment="1">
      <alignment horizontal="center" vertical="center" wrapText="1"/>
    </xf>
    <xf numFmtId="164" fontId="26" fillId="0" borderId="1" xfId="0" applyNumberFormat="1" applyFont="1" applyBorder="1" applyAlignment="1">
      <alignment horizontal="center" vertical="center" wrapText="1"/>
    </xf>
    <xf numFmtId="4" fontId="27" fillId="0" borderId="1" xfId="0" applyNumberFormat="1" applyFont="1" applyBorder="1" applyAlignment="1">
      <alignment horizontal="center" vertical="center" wrapText="1"/>
    </xf>
    <xf numFmtId="0" fontId="26" fillId="3" borderId="1" xfId="3" applyFont="1" applyFill="1" applyBorder="1" applyAlignment="1">
      <alignment horizontal="center" vertical="center" wrapText="1"/>
    </xf>
    <xf numFmtId="14" fontId="26" fillId="0" borderId="1" xfId="3" applyNumberFormat="1" applyFont="1" applyBorder="1" applyAlignment="1">
      <alignment horizontal="center" vertical="center" wrapText="1"/>
    </xf>
    <xf numFmtId="44" fontId="27" fillId="0" borderId="1" xfId="2" applyFont="1" applyBorder="1" applyAlignment="1">
      <alignment horizontal="center" vertical="center" wrapText="1"/>
    </xf>
    <xf numFmtId="0" fontId="28" fillId="0" borderId="1" xfId="3" applyFont="1" applyBorder="1" applyAlignment="1">
      <alignment horizontal="center" vertical="center" wrapText="1"/>
    </xf>
    <xf numFmtId="0" fontId="27" fillId="0" borderId="1" xfId="3" applyFont="1" applyBorder="1" applyAlignment="1">
      <alignment horizontal="center" vertical="center" wrapText="1"/>
    </xf>
    <xf numFmtId="0" fontId="29" fillId="0" borderId="1" xfId="0" applyFont="1" applyBorder="1" applyAlignment="1">
      <alignment horizontal="center" vertical="center" wrapText="1"/>
    </xf>
    <xf numFmtId="0" fontId="26" fillId="0" borderId="1" xfId="0" applyFont="1" applyBorder="1" applyAlignment="1">
      <alignment horizontal="center" vertical="center"/>
    </xf>
    <xf numFmtId="44" fontId="26" fillId="0" borderId="1" xfId="2" applyFont="1" applyBorder="1" applyAlignment="1">
      <alignment horizontal="center" vertical="center"/>
    </xf>
    <xf numFmtId="0" fontId="25" fillId="0" borderId="1" xfId="0" applyFont="1" applyBorder="1" applyAlignment="1">
      <alignment horizontal="center" vertical="center"/>
    </xf>
    <xf numFmtId="165" fontId="26" fillId="0" borderId="1" xfId="0" applyNumberFormat="1" applyFont="1" applyBorder="1" applyAlignment="1">
      <alignment horizontal="center" vertical="center" wrapText="1"/>
    </xf>
    <xf numFmtId="44" fontId="26" fillId="0" borderId="1" xfId="2" applyFont="1" applyFill="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44" fontId="27" fillId="0" borderId="1" xfId="2" applyFont="1" applyBorder="1" applyAlignment="1">
      <alignment horizontal="center" vertical="center"/>
    </xf>
    <xf numFmtId="14" fontId="26"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wrapText="1"/>
    </xf>
    <xf numFmtId="0" fontId="27" fillId="0" borderId="1" xfId="0" applyFont="1" applyBorder="1" applyAlignment="1">
      <alignment horizontal="center" vertical="center" wrapText="1" shrinkToFit="1"/>
    </xf>
    <xf numFmtId="0" fontId="28" fillId="0" borderId="1" xfId="0" applyFont="1" applyBorder="1" applyAlignment="1">
      <alignment horizontal="center" vertical="center" wrapText="1"/>
    </xf>
    <xf numFmtId="0" fontId="27" fillId="4" borderId="1" xfId="0" applyFont="1" applyFill="1" applyBorder="1" applyAlignment="1">
      <alignment horizontal="center" vertical="center"/>
    </xf>
    <xf numFmtId="44" fontId="27" fillId="0" borderId="1" xfId="2" applyFont="1" applyFill="1" applyBorder="1" applyAlignment="1">
      <alignment horizontal="center" vertical="center"/>
    </xf>
    <xf numFmtId="0" fontId="29" fillId="11" borderId="1" xfId="0" applyFont="1" applyFill="1" applyBorder="1" applyAlignment="1">
      <alignment horizontal="center" vertical="center"/>
    </xf>
    <xf numFmtId="0" fontId="25" fillId="11" borderId="1" xfId="0" applyFont="1" applyFill="1" applyBorder="1" applyAlignment="1">
      <alignment horizontal="center" vertical="center" wrapText="1"/>
    </xf>
    <xf numFmtId="44" fontId="25" fillId="11" borderId="1" xfId="0" applyNumberFormat="1" applyFont="1" applyFill="1" applyBorder="1" applyAlignment="1">
      <alignment horizontal="center" vertical="center" wrapText="1"/>
    </xf>
    <xf numFmtId="4" fontId="25" fillId="0" borderId="1" xfId="0" applyNumberFormat="1" applyFont="1" applyBorder="1" applyAlignment="1">
      <alignment horizontal="center" vertical="center" wrapText="1"/>
    </xf>
    <xf numFmtId="164" fontId="25"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44" fontId="25" fillId="0" borderId="1" xfId="2" applyFont="1" applyBorder="1" applyAlignment="1">
      <alignment horizontal="center" vertical="center" wrapText="1"/>
    </xf>
    <xf numFmtId="0" fontId="29" fillId="10"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44" fontId="25" fillId="10" borderId="1" xfId="0" applyNumberFormat="1"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44" fontId="25" fillId="12" borderId="1" xfId="0" applyNumberFormat="1" applyFont="1" applyFill="1" applyBorder="1" applyAlignment="1">
      <alignment horizontal="center" vertical="center" wrapText="1"/>
    </xf>
    <xf numFmtId="0" fontId="25" fillId="0" borderId="0" xfId="0" applyFont="1" applyAlignment="1">
      <alignment horizontal="center" vertical="center" wrapText="1"/>
    </xf>
    <xf numFmtId="0" fontId="29" fillId="0" borderId="5" xfId="0" applyFont="1" applyBorder="1" applyAlignment="1">
      <alignment horizontal="left" vertical="center" wrapText="1"/>
    </xf>
    <xf numFmtId="0" fontId="25" fillId="0" borderId="5" xfId="0" applyFont="1" applyBorder="1" applyAlignment="1">
      <alignment horizontal="center" vertical="center" wrapText="1"/>
    </xf>
    <xf numFmtId="0" fontId="30" fillId="0" borderId="0" xfId="0" applyFont="1" applyAlignment="1">
      <alignment horizontal="center" vertical="center" wrapText="1"/>
    </xf>
    <xf numFmtId="44" fontId="26" fillId="0" borderId="1" xfId="5" applyFont="1" applyFill="1" applyBorder="1" applyAlignment="1">
      <alignment horizontal="center" vertical="center" wrapText="1"/>
    </xf>
    <xf numFmtId="0" fontId="26"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8" borderId="6"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3" fillId="9" borderId="12" xfId="0" applyFont="1" applyFill="1" applyBorder="1" applyAlignment="1">
      <alignment horizontal="center" vertical="center" wrapText="1"/>
    </xf>
    <xf numFmtId="0" fontId="13" fillId="7" borderId="0" xfId="0" applyFont="1" applyFill="1" applyAlignment="1">
      <alignment horizontal="center" vertical="center" wrapText="1"/>
    </xf>
    <xf numFmtId="0" fontId="23" fillId="9" borderId="8"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10" fillId="4" borderId="0" xfId="1" applyFont="1" applyFill="1" applyAlignment="1">
      <alignment horizontal="center" vertical="center" wrapText="1"/>
    </xf>
    <xf numFmtId="0" fontId="23" fillId="9" borderId="7" xfId="0" applyFont="1" applyFill="1" applyBorder="1" applyAlignment="1">
      <alignment horizontal="center" vertical="center" wrapText="1"/>
    </xf>
    <xf numFmtId="0" fontId="21" fillId="4" borderId="2" xfId="1" applyFont="1" applyFill="1" applyBorder="1" applyAlignment="1">
      <alignment horizontal="center" vertical="center" wrapText="1"/>
    </xf>
    <xf numFmtId="44" fontId="21" fillId="4" borderId="4" xfId="2" applyFont="1" applyFill="1" applyBorder="1" applyAlignment="1">
      <alignment horizontal="center" vertical="center" wrapText="1"/>
    </xf>
    <xf numFmtId="0" fontId="21" fillId="4" borderId="4" xfId="1" applyFont="1" applyFill="1" applyBorder="1" applyAlignment="1">
      <alignment horizontal="center" vertical="center" wrapText="1"/>
    </xf>
    <xf numFmtId="0" fontId="21" fillId="4" borderId="3" xfId="1"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44" fontId="26" fillId="0" borderId="1" xfId="3" applyNumberFormat="1" applyFont="1" applyFill="1" applyBorder="1" applyAlignment="1">
      <alignment horizontal="center" vertical="center" wrapText="1"/>
    </xf>
    <xf numFmtId="44" fontId="26" fillId="0" borderId="1" xfId="4" applyFont="1" applyFill="1" applyBorder="1" applyAlignment="1">
      <alignment horizontal="center" vertical="center" wrapText="1"/>
    </xf>
    <xf numFmtId="44" fontId="27" fillId="0" borderId="1" xfId="0" applyNumberFormat="1" applyFont="1" applyFill="1" applyBorder="1" applyAlignment="1">
      <alignment horizontal="center" vertical="center"/>
    </xf>
    <xf numFmtId="44" fontId="26" fillId="0" borderId="1" xfId="0" applyNumberFormat="1" applyFont="1" applyFill="1" applyBorder="1" applyAlignment="1">
      <alignment horizontal="center" vertical="center" wrapText="1"/>
    </xf>
    <xf numFmtId="44" fontId="25" fillId="0" borderId="1" xfId="4" applyFont="1" applyFill="1" applyBorder="1" applyAlignment="1">
      <alignment horizontal="center" vertical="center" wrapText="1"/>
    </xf>
  </cellXfs>
  <cellStyles count="19">
    <cellStyle name="Moeda" xfId="2" builtinId="4"/>
    <cellStyle name="Moeda 2" xfId="4" xr:uid="{5EC40DBC-E51C-4EA4-BBC0-3587F5CDD055}"/>
    <cellStyle name="Moeda 2 2" xfId="11" xr:uid="{C6EB02A0-DC3E-44E6-B7FD-E7BC5479344B}"/>
    <cellStyle name="Moeda 3" xfId="10" xr:uid="{B84A35D8-0451-4334-89ED-C6CC256A497C}"/>
    <cellStyle name="Moeda 4" xfId="5" xr:uid="{63D37A58-2CE0-4018-B335-69129544F573}"/>
    <cellStyle name="Moeda 4 2" xfId="13" xr:uid="{F00471AC-BBA4-4843-ADA5-7A07D483FE79}"/>
    <cellStyle name="Moeda 5" xfId="15" xr:uid="{355C84FA-1F14-405C-8241-B5E03A6D7E20}"/>
    <cellStyle name="Moeda 6" xfId="18" xr:uid="{188BAC4E-5669-4F3D-9149-01525F6C7ECD}"/>
    <cellStyle name="Normal" xfId="0" builtinId="0"/>
    <cellStyle name="Normal 2" xfId="1" xr:uid="{00000000-0005-0000-0000-000001000000}"/>
    <cellStyle name="Normal 2 2" xfId="12" xr:uid="{716509F0-8B3A-43C2-AD8F-823FB8D7B341}"/>
    <cellStyle name="Normal 2 2 2" xfId="17" xr:uid="{DFB6BCA0-547D-440E-B718-56D8CAABDB2D}"/>
    <cellStyle name="Normal 2 3" xfId="7" xr:uid="{6466B53B-7004-4DD8-9A2E-857630DC62D9}"/>
    <cellStyle name="Normal 2 4" xfId="14" xr:uid="{D5AD3AA9-B101-4E57-8AC1-54DB05342F10}"/>
    <cellStyle name="Normal 2 5" xfId="16" xr:uid="{B60DF1E8-1C2B-41CA-A6EE-6ABBDBEF1E3E}"/>
    <cellStyle name="Normal 2 6" xfId="6" xr:uid="{37D23920-CF1B-4B51-86A2-E5E0C808ED3C}"/>
    <cellStyle name="Normal 3" xfId="3" xr:uid="{A983F3A5-FB43-4C03-A64D-D850F7F98CFD}"/>
    <cellStyle name="Normal 4" xfId="8" xr:uid="{6C142CA7-6B2E-4E9D-9ED4-151506D3DB69}"/>
    <cellStyle name="Normal 5" xfId="9" xr:uid="{F37CFDBE-10B1-4442-BD8E-37E91F237B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lipe.ferreira\Downloads\PLOA-2023%20-%20280101-SEGER%20-%20Proje&#231;&#227;o%20das%20Despesas%20-%20GE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 DESPESA E VALOR - 2070"/>
      <sheetName val="DESC. DESPESA E VALOR - 2077"/>
      <sheetName val="DESC. DESPESA E VALOR - 3254"/>
      <sheetName val="DESC. DESPESA E VALOR - 4251"/>
      <sheetName val="LISTAS"/>
    </sheetNames>
    <sheetDataSet>
      <sheetData sheetId="0" refreshError="1"/>
      <sheetData sheetId="1" refreshError="1"/>
      <sheetData sheetId="2" refreshError="1"/>
      <sheetData sheetId="3" refreshError="1"/>
      <sheetData sheetId="4">
        <row r="15">
          <cell r="A15" t="str">
            <v>280101-SEGER</v>
          </cell>
          <cell r="B15" t="str">
            <v>800101-ENCARGOS GERAIS A CARGO DA SEGER</v>
          </cell>
        </row>
        <row r="16">
          <cell r="A16" t="str">
            <v>GABINETE DO SECRETÁRIO-GABSEC</v>
          </cell>
          <cell r="B16" t="str">
            <v>SUBSECRETARIA DE ESTADO DE ADMINISTRAÇÃO GERAL-SUBAD</v>
          </cell>
        </row>
        <row r="17">
          <cell r="A17" t="str">
            <v>SUBSECRETARIA DE ESTADO DE ADMINISTRAÇÃO GERAL-SUBAD</v>
          </cell>
          <cell r="B17" t="str">
            <v>SUBSECRETARIA DE ESTADO DE GESTÃO E DESENVOLVIMENTO DE PESSOAS-SUBGED</v>
          </cell>
        </row>
        <row r="18">
          <cell r="A18" t="str">
            <v>SUBSECRETARIA DE ESTADO DE ADMINISTRAÇÃO DE PESSOAL-SUBAP</v>
          </cell>
        </row>
        <row r="19">
          <cell r="A19" t="str">
            <v>SUBSECRETARIA DE ESTADO DE GESTÃO E DESENVOLVIMENTO DE PESSOAS-SUBGED</v>
          </cell>
        </row>
        <row r="20">
          <cell r="A20" t="str">
            <v>SUBSECRETARIA DE ESTADO DE INOVAÇÃO NA GESTÃO-SUBGES</v>
          </cell>
        </row>
        <row r="23">
          <cell r="A23" t="str">
            <v>0101000000 - RECURSOS ORDINÁRIOS NÃO DESTINADOS À CONTRAPARTIDA</v>
          </cell>
        </row>
        <row r="24">
          <cell r="A24" t="str">
            <v>0101000007 - RESSARCIMENTO DE DESPESAS COM PROCESSAMENTO DE CONSIGNAÇÃO</v>
          </cell>
        </row>
        <row r="27">
          <cell r="A27" t="str">
            <v>0101000000 - RECURSOS ORDINÁRIOS NÃO DESTINADOS À CONTRAPARTIDA</v>
          </cell>
        </row>
        <row r="28">
          <cell r="A28" t="str">
            <v>0115000000 - ALIENAÇÃO DE BENS</v>
          </cell>
        </row>
        <row r="31">
          <cell r="A31" t="str">
            <v>0101000000 - RECURSOS ORDINÁRIOS NÃO DESTINADOS À CONTRAPARTIDA</v>
          </cell>
        </row>
        <row r="34">
          <cell r="A34" t="str">
            <v>2070 - ADMINISTRAÇÃO DA UNIDADE</v>
          </cell>
          <cell r="B34" t="str">
            <v>0108 - COMPLEMENTAÇÃO DE APOSENTADORIAS E PENSÕES</v>
          </cell>
        </row>
        <row r="35">
          <cell r="A35" t="str">
            <v>2077 - CAPACITAÇÃO E TREINAMENTO DE RECURSOS HUMANOS</v>
          </cell>
          <cell r="B35" t="str">
            <v xml:space="preserve">0110 - CONTRIBUIÇÃO PREVIDENCIÁRIA COMPLEMENTAR </v>
          </cell>
        </row>
        <row r="36">
          <cell r="A36" t="str">
            <v>2090 - DIVULGAÇÃO INSTITUCIONAL</v>
          </cell>
          <cell r="B36" t="str">
            <v>0961 - PAGAMENTO DE PENSÃO ESPECIAL</v>
          </cell>
        </row>
        <row r="37">
          <cell r="A37" t="str">
            <v>3251 - LIQUIDAÇÃO DE EMPRESAS PÚBLICAS E SOCIEDADES DE ECONOMIA MISTA</v>
          </cell>
        </row>
        <row r="39">
          <cell r="B39" t="str">
            <v>0114 - RESERVA PARA O PAGAMENTO DE PESSOAL DECORRENTE DE PROVIMENTOS POR MEIO DE CONCURSOS PÚBLICOS</v>
          </cell>
        </row>
        <row r="40">
          <cell r="A40" t="str">
            <v>2077 - CAPACITAÇÃO E TREINAMENTO DE RECURSOS HUMANOS</v>
          </cell>
          <cell r="B40" t="str">
            <v>0115 - RESERVA PARA A REESTRUTURAÇÃO DE CARGOS E CARREIRAS E REVISÃO DA REMUNERAÇÃO</v>
          </cell>
        </row>
        <row r="41">
          <cell r="A41" t="str">
            <v>3252 - MODERNIZAÇÃO DA GESTÃO PÚBLICA</v>
          </cell>
        </row>
        <row r="42">
          <cell r="A42" t="str">
            <v>4250 - GESTÃO E DESENVOLVIMENTO DE RECURSOS HUMANOS</v>
          </cell>
        </row>
        <row r="45">
          <cell r="A45" t="str">
            <v>2070 - ADMINISTRAÇÃO DA UNIDADE</v>
          </cell>
        </row>
        <row r="46">
          <cell r="A46" t="str">
            <v>2077 - CAPACITAÇÃO E TREINAMENTO DE RECURSOS HUMANOS</v>
          </cell>
        </row>
        <row r="47">
          <cell r="A47" t="str">
            <v>2095 - REMUNERAÇÃO DE PESSOAL ATIVO E ENCARGOS SOCIAIS</v>
          </cell>
        </row>
        <row r="48">
          <cell r="A48" t="str">
            <v>4250 - GESTÃO E DESENVOLVIMENTO DE RECURSOS HUMANOS</v>
          </cell>
        </row>
        <row r="51">
          <cell r="A51" t="str">
            <v>2070 - ADMINISTRAÇÃO DA UNIDADE</v>
          </cell>
        </row>
        <row r="52">
          <cell r="A52" t="str">
            <v>2077 - CAPACITAÇÃO E TREINAMENTO DE RECURSOS HUMANOS</v>
          </cell>
        </row>
        <row r="53">
          <cell r="A53" t="str">
            <v>2095 - REMUNERAÇÃO DE PESSOAL ATIVO E ENCARGOS SOCIAIS</v>
          </cell>
        </row>
        <row r="54">
          <cell r="A54" t="str">
            <v>3254 - AQUISIÇÃO, CONSTRUÇÃO, AMPLIAÇÃO E REFORMA DE IMÓVEIS PÚBLICOS</v>
          </cell>
        </row>
        <row r="55">
          <cell r="A55" t="str">
            <v>4251 - GESTÃO ADMINISTRATIVA E CONTROLE DO GASTO</v>
          </cell>
        </row>
        <row r="58">
          <cell r="A58" t="str">
            <v>1097 - REALIZAÇÃO DE CONCURSO PÚBLICO</v>
          </cell>
        </row>
        <row r="59">
          <cell r="A59" t="str">
            <v>2077 - CAPACITAÇÃO E TREINAMENTO DE RECURSOS HUMANOS</v>
          </cell>
        </row>
        <row r="60">
          <cell r="A60" t="str">
            <v>4250 - GESTÃO E DESENVOLVIMENTO DE RECURSOS HUMANOS</v>
          </cell>
        </row>
        <row r="63">
          <cell r="A63" t="str">
            <v>ASSESSORIA DE COMUNICAÇÃO-ASSCOM</v>
          </cell>
        </row>
        <row r="64">
          <cell r="A64" t="str">
            <v>LIQUIDANTE-COMPANHIA HABITACIONAL DO ESPÍRITO SANTO-COHAB</v>
          </cell>
        </row>
        <row r="65">
          <cell r="B65" t="str">
            <v>GERÊNCIA DE APOIO À GESTÃO-GEAG</v>
          </cell>
        </row>
        <row r="66">
          <cell r="A66" t="str">
            <v>GERÊNCIA DE APOIO À GESTÃO-GEAG</v>
          </cell>
        </row>
        <row r="67">
          <cell r="A67" t="str">
            <v>GERÊNCIA DE CONTROLE INTERNO E ANÁLISE DE CUSTO-GECON</v>
          </cell>
        </row>
        <row r="68">
          <cell r="A68" t="str">
            <v>GERÊNCIA DE GESTÃO DE CONTRATOS E CONVÊNIOS-GECOV</v>
          </cell>
        </row>
        <row r="69">
          <cell r="A69" t="str">
            <v>GERÊNCIA DE LICITAÇÕES-GELIC</v>
          </cell>
        </row>
        <row r="70">
          <cell r="A70" t="str">
            <v>GERÊNCIA DE PATRIMÔNIO ESTADUAL-GEPAE</v>
          </cell>
        </row>
        <row r="71">
          <cell r="A71" t="str">
            <v>GERÊNCIA DE RECURSOS LOGÍSTICOS-GELOG</v>
          </cell>
        </row>
        <row r="72">
          <cell r="A72" t="str">
            <v>GERÊNCIA DO SISTEMA INEGRADO-GESIS</v>
          </cell>
        </row>
        <row r="74">
          <cell r="A74" t="str">
            <v>GERÊNCIA DE ATENDIMENTO INTEGRADO AO CIDADÃO-GAICI</v>
          </cell>
        </row>
        <row r="75">
          <cell r="A75" t="str">
            <v>GERÊNCIA DE INOVAÇÃO NA GESTÃO E CULTURA EMPREENDEDORA-GIGCE</v>
          </cell>
        </row>
        <row r="77">
          <cell r="A77" t="str">
            <v>GERÊNCIA DE PAGAMENTO DE PESSOAL-GEPAR</v>
          </cell>
        </row>
        <row r="78">
          <cell r="A78" t="str">
            <v>GERÊNCIA DE RECURSOS HUMANOS-GERER</v>
          </cell>
        </row>
        <row r="79">
          <cell r="A79" t="str">
            <v>GERÊNCIA DO SISTEMA INTEGRADO DE ADMINISTRAÇÃO DE RECURSOS HUMANOS-SIARHES</v>
          </cell>
        </row>
        <row r="80">
          <cell r="A80" t="str">
            <v>NÚCLEO DE ESTATÍSTICA DE RECURSOS HUMANOS-NUERH</v>
          </cell>
        </row>
        <row r="81">
          <cell r="A81" t="str">
            <v>NÚCLEO DE REGULARIDADE FISCAL-NUREF</v>
          </cell>
        </row>
        <row r="82">
          <cell r="B82" t="str">
            <v>GERÊNCIA DE CARREIRAS E DESENVOLVIMENTO DO SERVIDOR-GECADS</v>
          </cell>
        </row>
        <row r="83">
          <cell r="A83" t="str">
            <v>GERÊNCIA DE CARREIRAS E DESENVOLVIMENTO DO SERVIDOR-GECADS</v>
          </cell>
          <cell r="B83" t="str">
            <v>NÚCLEO DE RECURSOS HUMANOS E SAÚDE OCUPACIONAL-NURESO</v>
          </cell>
        </row>
        <row r="84">
          <cell r="A84" t="str">
            <v>NÚCLEO DE RECURSOS HUMANOS E SAÚDE OCUPACIONAL-NURESO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2"/>
  <dimension ref="A1:B6"/>
  <sheetViews>
    <sheetView workbookViewId="0">
      <selection activeCell="B5" sqref="B5"/>
    </sheetView>
  </sheetViews>
  <sheetFormatPr defaultColWidth="0" defaultRowHeight="14.25" zeroHeight="1" x14ac:dyDescent="0.2"/>
  <cols>
    <col min="1" max="1" width="24.5703125" style="1" customWidth="1"/>
    <col min="2" max="2" width="101.85546875" style="1" customWidth="1"/>
    <col min="3" max="16384" width="9.140625" style="1" hidden="1"/>
  </cols>
  <sheetData>
    <row r="1" spans="1:2" ht="18" x14ac:dyDescent="0.25">
      <c r="A1" s="7" t="s">
        <v>4</v>
      </c>
      <c r="B1" s="6"/>
    </row>
    <row r="2" spans="1:2" ht="15" x14ac:dyDescent="0.2">
      <c r="A2" s="4" t="s">
        <v>2</v>
      </c>
      <c r="B2" s="3"/>
    </row>
    <row r="3" spans="1:2" ht="71.25" x14ac:dyDescent="0.2">
      <c r="A3" s="2" t="s">
        <v>3</v>
      </c>
      <c r="B3" s="9" t="s">
        <v>36</v>
      </c>
    </row>
    <row r="4" spans="1:2" ht="120.75" customHeight="1" x14ac:dyDescent="0.2">
      <c r="A4" s="5" t="s">
        <v>5</v>
      </c>
      <c r="B4" s="14" t="s">
        <v>35</v>
      </c>
    </row>
    <row r="5" spans="1:2" ht="72.75" x14ac:dyDescent="0.2">
      <c r="A5" s="8" t="s">
        <v>6</v>
      </c>
      <c r="B5" s="9" t="s">
        <v>37</v>
      </c>
    </row>
    <row r="6" spans="1:2" ht="64.5" customHeight="1" x14ac:dyDescent="0.2">
      <c r="A6" s="2" t="s">
        <v>7</v>
      </c>
      <c r="B6" s="9" t="s">
        <v>8</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4">
    <outlinePr summaryBelow="0" summaryRight="0"/>
  </sheetPr>
  <dimension ref="A2:AC123"/>
  <sheetViews>
    <sheetView showGridLines="0" tabSelected="1" topLeftCell="C108" zoomScale="84" zoomScaleNormal="84" zoomScaleSheetLayoutView="95" zoomScalePageLayoutView="98" workbookViewId="0">
      <selection activeCell="I123" sqref="I123"/>
    </sheetView>
  </sheetViews>
  <sheetFormatPr defaultColWidth="12.5703125" defaultRowHeight="15.75" customHeight="1" x14ac:dyDescent="0.2"/>
  <cols>
    <col min="1" max="1" width="2.140625" style="11" customWidth="1"/>
    <col min="2" max="2" width="17.28515625" style="11" customWidth="1"/>
    <col min="3" max="3" width="25.5703125" style="11" customWidth="1"/>
    <col min="4" max="4" width="14.85546875" style="11" customWidth="1"/>
    <col min="5" max="5" width="11.28515625" style="11" customWidth="1"/>
    <col min="6" max="6" width="19.42578125" style="11" customWidth="1"/>
    <col min="7" max="7" width="17.5703125" style="11" customWidth="1"/>
    <col min="8" max="8" width="9.5703125" style="11" customWidth="1"/>
    <col min="9" max="9" width="11.140625" style="11" customWidth="1"/>
    <col min="10" max="10" width="15.5703125" style="11" customWidth="1"/>
    <col min="11" max="11" width="18.140625" style="11" customWidth="1"/>
    <col min="12" max="12" width="62.7109375" style="11" customWidth="1"/>
    <col min="13" max="13" width="16.42578125" style="11" customWidth="1"/>
    <col min="14" max="14" width="17.140625" style="11" customWidth="1"/>
    <col min="15" max="15" width="29.42578125" style="11" customWidth="1"/>
    <col min="16" max="16" width="20.85546875" style="11" customWidth="1"/>
    <col min="17" max="18" width="12.5703125" style="11"/>
    <col min="19" max="19" width="29.140625" style="11" customWidth="1"/>
    <col min="20" max="20" width="18.7109375" style="11" customWidth="1"/>
    <col min="21" max="21" width="19.7109375" style="12" customWidth="1"/>
    <col min="22" max="22" width="21" style="11" customWidth="1"/>
    <col min="23" max="23" width="18.7109375" style="11" customWidth="1"/>
    <col min="24" max="24" width="17.5703125" style="11" customWidth="1"/>
    <col min="25" max="25" width="21" style="11" customWidth="1"/>
    <col min="26" max="26" width="16.7109375" style="11" customWidth="1"/>
    <col min="27" max="16384" width="12.5703125" style="11"/>
  </cols>
  <sheetData>
    <row r="2" spans="2:29" ht="21" customHeight="1" x14ac:dyDescent="0.2">
      <c r="B2" s="89" t="s">
        <v>24</v>
      </c>
      <c r="C2" s="89"/>
      <c r="D2" s="89"/>
      <c r="E2" s="89"/>
      <c r="F2" s="89"/>
      <c r="G2" s="89"/>
      <c r="H2" s="89"/>
      <c r="I2" s="89"/>
      <c r="J2" s="89"/>
      <c r="K2" s="89"/>
      <c r="L2" s="89"/>
      <c r="M2" s="89"/>
      <c r="N2" s="89"/>
      <c r="O2" s="89"/>
      <c r="P2" s="89"/>
      <c r="Q2" s="89" t="s">
        <v>38</v>
      </c>
      <c r="R2" s="89"/>
      <c r="S2" s="89"/>
      <c r="T2" s="89"/>
      <c r="U2" s="89"/>
      <c r="V2" s="89"/>
      <c r="W2" s="89"/>
      <c r="X2" s="89"/>
      <c r="Y2" s="89"/>
      <c r="Z2" s="89"/>
      <c r="AA2" s="89"/>
      <c r="AB2" s="89"/>
      <c r="AC2" s="89"/>
    </row>
    <row r="3" spans="2:29" ht="12.75" x14ac:dyDescent="0.2">
      <c r="U3" s="11"/>
    </row>
    <row r="4" spans="2:29" ht="38.25" customHeight="1" x14ac:dyDescent="0.2">
      <c r="B4" s="93" t="s">
        <v>14</v>
      </c>
      <c r="C4" s="93"/>
      <c r="D4" s="10"/>
      <c r="E4" s="95" t="s">
        <v>410</v>
      </c>
      <c r="F4" s="96"/>
      <c r="G4" s="97"/>
      <c r="H4" s="97"/>
      <c r="I4" s="98"/>
      <c r="J4" s="10"/>
      <c r="K4" s="10"/>
      <c r="L4" s="10"/>
      <c r="M4" s="10"/>
      <c r="S4" s="15"/>
      <c r="T4" s="16" t="s">
        <v>25</v>
      </c>
      <c r="U4" s="16" t="s">
        <v>26</v>
      </c>
      <c r="V4" s="16" t="s">
        <v>27</v>
      </c>
      <c r="W4" s="16" t="s">
        <v>28</v>
      </c>
      <c r="X4" s="16" t="s">
        <v>29</v>
      </c>
      <c r="Y4" s="16" t="s">
        <v>30</v>
      </c>
      <c r="Z4" s="16" t="s">
        <v>31</v>
      </c>
    </row>
    <row r="5" spans="2:29" ht="30" customHeight="1" x14ac:dyDescent="0.2">
      <c r="B5" s="93" t="s">
        <v>15</v>
      </c>
      <c r="C5" s="93"/>
      <c r="D5" s="10"/>
      <c r="E5" s="95" t="s">
        <v>411</v>
      </c>
      <c r="F5" s="96"/>
      <c r="G5" s="97"/>
      <c r="H5" s="97"/>
      <c r="I5" s="98"/>
      <c r="J5" s="10"/>
      <c r="K5" s="10"/>
      <c r="L5" s="10"/>
      <c r="M5" s="10"/>
      <c r="S5" s="17" t="s">
        <v>46</v>
      </c>
      <c r="T5" s="15">
        <f t="shared" ref="T5:Z6" si="0">SUMIFS($F:$F,$J:$J,$S5,$M:$M,T$4)</f>
        <v>12391135.149999999</v>
      </c>
      <c r="U5" s="15">
        <f t="shared" si="0"/>
        <v>0</v>
      </c>
      <c r="V5" s="15">
        <f t="shared" si="0"/>
        <v>26000</v>
      </c>
      <c r="W5" s="15">
        <f t="shared" si="0"/>
        <v>0</v>
      </c>
      <c r="X5" s="15">
        <f t="shared" si="0"/>
        <v>0</v>
      </c>
      <c r="Y5" s="15">
        <f t="shared" si="0"/>
        <v>0</v>
      </c>
      <c r="Z5" s="15">
        <f t="shared" si="0"/>
        <v>0</v>
      </c>
    </row>
    <row r="6" spans="2:29" ht="12.75" x14ac:dyDescent="0.2">
      <c r="S6" s="17" t="s">
        <v>47</v>
      </c>
      <c r="T6" s="15">
        <f t="shared" si="0"/>
        <v>188700</v>
      </c>
      <c r="U6" s="15">
        <f t="shared" si="0"/>
        <v>0</v>
      </c>
      <c r="V6" s="15">
        <f t="shared" si="0"/>
        <v>0</v>
      </c>
      <c r="W6" s="15">
        <f t="shared" si="0"/>
        <v>0</v>
      </c>
      <c r="X6" s="15">
        <f t="shared" si="0"/>
        <v>0</v>
      </c>
      <c r="Y6" s="15">
        <f t="shared" si="0"/>
        <v>0</v>
      </c>
      <c r="Z6" s="15">
        <f t="shared" si="0"/>
        <v>0</v>
      </c>
    </row>
    <row r="7" spans="2:29" s="75" customFormat="1" ht="21.75" customHeight="1" x14ac:dyDescent="0.2">
      <c r="B7" s="87" t="s">
        <v>21</v>
      </c>
      <c r="C7" s="87" t="s">
        <v>1</v>
      </c>
      <c r="D7" s="84" t="s">
        <v>9</v>
      </c>
      <c r="E7" s="84" t="s">
        <v>10</v>
      </c>
      <c r="F7" s="84" t="s">
        <v>42</v>
      </c>
      <c r="G7" s="84" t="s">
        <v>288</v>
      </c>
      <c r="H7" s="87" t="s">
        <v>0</v>
      </c>
      <c r="I7" s="87" t="s">
        <v>17</v>
      </c>
      <c r="J7" s="90" t="s">
        <v>19</v>
      </c>
      <c r="K7" s="91"/>
      <c r="L7" s="92"/>
      <c r="M7" s="87" t="s">
        <v>22</v>
      </c>
      <c r="N7" s="87" t="s">
        <v>20</v>
      </c>
      <c r="O7" s="87" t="s">
        <v>311</v>
      </c>
      <c r="P7" s="87" t="s">
        <v>381</v>
      </c>
      <c r="S7" s="76"/>
      <c r="T7" s="77"/>
      <c r="U7" s="77"/>
      <c r="V7" s="77"/>
      <c r="W7" s="77"/>
      <c r="X7" s="77"/>
      <c r="Y7" s="77"/>
      <c r="Z7" s="77"/>
    </row>
    <row r="8" spans="2:29" s="75" customFormat="1" ht="36.75" customHeight="1" x14ac:dyDescent="0.2">
      <c r="B8" s="94"/>
      <c r="C8" s="94"/>
      <c r="D8" s="85"/>
      <c r="E8" s="85"/>
      <c r="F8" s="85"/>
      <c r="G8" s="86"/>
      <c r="H8" s="94"/>
      <c r="I8" s="94"/>
      <c r="J8" s="28" t="s">
        <v>39</v>
      </c>
      <c r="K8" s="28" t="s">
        <v>40</v>
      </c>
      <c r="L8" s="28" t="s">
        <v>41</v>
      </c>
      <c r="M8" s="88"/>
      <c r="N8" s="94"/>
      <c r="O8" s="88"/>
      <c r="P8" s="88" t="s">
        <v>16</v>
      </c>
      <c r="S8" s="76"/>
      <c r="T8" s="77"/>
      <c r="U8" s="77"/>
      <c r="V8" s="77"/>
      <c r="W8" s="77"/>
      <c r="X8" s="77"/>
      <c r="Y8" s="77"/>
      <c r="Z8" s="77"/>
    </row>
    <row r="9" spans="2:29" s="75" customFormat="1" ht="168.75" customHeight="1" x14ac:dyDescent="0.2">
      <c r="B9" s="83" t="s">
        <v>400</v>
      </c>
      <c r="C9" s="29" t="s">
        <v>169</v>
      </c>
      <c r="D9" s="30" t="s">
        <v>272</v>
      </c>
      <c r="E9" s="30">
        <v>3000</v>
      </c>
      <c r="F9" s="31">
        <v>10500</v>
      </c>
      <c r="G9" s="30" t="s">
        <v>13</v>
      </c>
      <c r="H9" s="32" t="s">
        <v>292</v>
      </c>
      <c r="I9" s="33">
        <v>46266</v>
      </c>
      <c r="J9" s="34" t="s">
        <v>46</v>
      </c>
      <c r="K9" s="34" t="s">
        <v>51</v>
      </c>
      <c r="L9" s="34" t="s">
        <v>111</v>
      </c>
      <c r="M9" s="34" t="s">
        <v>27</v>
      </c>
      <c r="N9" s="34" t="s">
        <v>304</v>
      </c>
      <c r="O9" s="30" t="s">
        <v>312</v>
      </c>
      <c r="P9" s="34"/>
      <c r="U9" s="78"/>
    </row>
    <row r="10" spans="2:29" s="75" customFormat="1" ht="170.45" customHeight="1" x14ac:dyDescent="0.2">
      <c r="B10" s="83"/>
      <c r="C10" s="29" t="s">
        <v>170</v>
      </c>
      <c r="D10" s="30" t="s">
        <v>272</v>
      </c>
      <c r="E10" s="30">
        <v>3000</v>
      </c>
      <c r="F10" s="31">
        <v>10500</v>
      </c>
      <c r="G10" s="30" t="s">
        <v>13</v>
      </c>
      <c r="H10" s="32" t="s">
        <v>292</v>
      </c>
      <c r="I10" s="33">
        <v>46266</v>
      </c>
      <c r="J10" s="34" t="s">
        <v>46</v>
      </c>
      <c r="K10" s="34" t="s">
        <v>51</v>
      </c>
      <c r="L10" s="34" t="s">
        <v>111</v>
      </c>
      <c r="M10" s="34" t="s">
        <v>27</v>
      </c>
      <c r="N10" s="34" t="s">
        <v>304</v>
      </c>
      <c r="O10" s="30" t="s">
        <v>312</v>
      </c>
      <c r="P10" s="34"/>
    </row>
    <row r="11" spans="2:29" s="75" customFormat="1" ht="159.75" customHeight="1" x14ac:dyDescent="0.2">
      <c r="B11" s="83"/>
      <c r="C11" s="30" t="s">
        <v>171</v>
      </c>
      <c r="D11" s="30" t="s">
        <v>272</v>
      </c>
      <c r="E11" s="30">
        <v>1</v>
      </c>
      <c r="F11" s="31">
        <v>170000</v>
      </c>
      <c r="G11" s="30" t="s">
        <v>13</v>
      </c>
      <c r="H11" s="32" t="s">
        <v>292</v>
      </c>
      <c r="I11" s="33">
        <v>46235</v>
      </c>
      <c r="J11" s="34" t="s">
        <v>46</v>
      </c>
      <c r="K11" s="34" t="s">
        <v>51</v>
      </c>
      <c r="L11" s="34" t="s">
        <v>121</v>
      </c>
      <c r="M11" s="34" t="s">
        <v>25</v>
      </c>
      <c r="N11" s="34" t="s">
        <v>304</v>
      </c>
      <c r="O11" s="29" t="s">
        <v>313</v>
      </c>
      <c r="P11" s="30" t="s">
        <v>382</v>
      </c>
    </row>
    <row r="12" spans="2:29" s="75" customFormat="1" ht="135.75" customHeight="1" x14ac:dyDescent="0.2">
      <c r="B12" s="83"/>
      <c r="C12" s="30" t="s">
        <v>172</v>
      </c>
      <c r="D12" s="30" t="s">
        <v>272</v>
      </c>
      <c r="E12" s="30">
        <v>9</v>
      </c>
      <c r="F12" s="31">
        <v>1700</v>
      </c>
      <c r="G12" s="30" t="s">
        <v>13</v>
      </c>
      <c r="H12" s="32" t="s">
        <v>292</v>
      </c>
      <c r="I12" s="33">
        <v>46296</v>
      </c>
      <c r="J12" s="34" t="s">
        <v>46</v>
      </c>
      <c r="K12" s="34" t="s">
        <v>51</v>
      </c>
      <c r="L12" s="34" t="s">
        <v>111</v>
      </c>
      <c r="M12" s="34" t="s">
        <v>25</v>
      </c>
      <c r="N12" s="34" t="s">
        <v>304</v>
      </c>
      <c r="O12" s="29" t="s">
        <v>314</v>
      </c>
      <c r="P12" s="30" t="s">
        <v>383</v>
      </c>
    </row>
    <row r="13" spans="2:29" s="75" customFormat="1" ht="135.75" customHeight="1" x14ac:dyDescent="0.2">
      <c r="B13" s="83"/>
      <c r="C13" s="30" t="s">
        <v>173</v>
      </c>
      <c r="D13" s="30" t="s">
        <v>272</v>
      </c>
      <c r="E13" s="30">
        <v>5000</v>
      </c>
      <c r="F13" s="31">
        <v>3000</v>
      </c>
      <c r="G13" s="30" t="s">
        <v>13</v>
      </c>
      <c r="H13" s="32" t="s">
        <v>292</v>
      </c>
      <c r="I13" s="33">
        <v>46174</v>
      </c>
      <c r="J13" s="34" t="s">
        <v>46</v>
      </c>
      <c r="K13" s="34" t="s">
        <v>51</v>
      </c>
      <c r="L13" s="34" t="s">
        <v>113</v>
      </c>
      <c r="M13" s="34" t="s">
        <v>25</v>
      </c>
      <c r="N13" s="34" t="s">
        <v>304</v>
      </c>
      <c r="O13" s="30" t="s">
        <v>315</v>
      </c>
      <c r="P13" s="34"/>
    </row>
    <row r="14" spans="2:29" s="75" customFormat="1" ht="136.5" customHeight="1" x14ac:dyDescent="0.2">
      <c r="B14" s="83"/>
      <c r="C14" s="30" t="s">
        <v>174</v>
      </c>
      <c r="D14" s="30" t="s">
        <v>272</v>
      </c>
      <c r="E14" s="30">
        <v>3000</v>
      </c>
      <c r="F14" s="31">
        <v>5000</v>
      </c>
      <c r="G14" s="30" t="s">
        <v>13</v>
      </c>
      <c r="H14" s="32" t="s">
        <v>292</v>
      </c>
      <c r="I14" s="33">
        <v>46174</v>
      </c>
      <c r="J14" s="34" t="s">
        <v>46</v>
      </c>
      <c r="K14" s="34" t="s">
        <v>51</v>
      </c>
      <c r="L14" s="34" t="s">
        <v>113</v>
      </c>
      <c r="M14" s="34" t="s">
        <v>27</v>
      </c>
      <c r="N14" s="34" t="s">
        <v>304</v>
      </c>
      <c r="O14" s="30" t="s">
        <v>315</v>
      </c>
      <c r="P14" s="34"/>
    </row>
    <row r="15" spans="2:29" s="75" customFormat="1" ht="60" x14ac:dyDescent="0.2">
      <c r="B15" s="83"/>
      <c r="C15" s="30" t="s">
        <v>175</v>
      </c>
      <c r="D15" s="30" t="s">
        <v>272</v>
      </c>
      <c r="E15" s="30">
        <v>3</v>
      </c>
      <c r="F15" s="31">
        <v>90000</v>
      </c>
      <c r="G15" s="30" t="s">
        <v>13</v>
      </c>
      <c r="H15" s="32" t="s">
        <v>292</v>
      </c>
      <c r="I15" s="33">
        <v>46296</v>
      </c>
      <c r="J15" s="34" t="s">
        <v>46</v>
      </c>
      <c r="K15" s="34" t="s">
        <v>51</v>
      </c>
      <c r="L15" s="34" t="s">
        <v>120</v>
      </c>
      <c r="M15" s="34" t="s">
        <v>25</v>
      </c>
      <c r="N15" s="34" t="s">
        <v>304</v>
      </c>
      <c r="O15" s="30" t="s">
        <v>316</v>
      </c>
      <c r="P15" s="30" t="s">
        <v>382</v>
      </c>
    </row>
    <row r="16" spans="2:29" s="75" customFormat="1" ht="93" customHeight="1" x14ac:dyDescent="0.2">
      <c r="B16" s="83"/>
      <c r="C16" s="34" t="s">
        <v>176</v>
      </c>
      <c r="D16" s="34" t="s">
        <v>272</v>
      </c>
      <c r="E16" s="34">
        <v>1</v>
      </c>
      <c r="F16" s="31">
        <v>153000</v>
      </c>
      <c r="G16" s="34" t="s">
        <v>13</v>
      </c>
      <c r="H16" s="35" t="s">
        <v>292</v>
      </c>
      <c r="I16" s="36">
        <v>46174</v>
      </c>
      <c r="J16" s="34" t="s">
        <v>46</v>
      </c>
      <c r="K16" s="34" t="s">
        <v>51</v>
      </c>
      <c r="L16" s="34" t="s">
        <v>120</v>
      </c>
      <c r="M16" s="34" t="s">
        <v>25</v>
      </c>
      <c r="N16" s="34" t="s">
        <v>304</v>
      </c>
      <c r="O16" s="37" t="s">
        <v>317</v>
      </c>
      <c r="P16" s="34" t="s">
        <v>382</v>
      </c>
    </row>
    <row r="17" spans="2:21" s="75" customFormat="1" ht="84" x14ac:dyDescent="0.2">
      <c r="B17" s="83"/>
      <c r="C17" s="34" t="s">
        <v>177</v>
      </c>
      <c r="D17" s="34" t="s">
        <v>272</v>
      </c>
      <c r="E17" s="34">
        <v>500</v>
      </c>
      <c r="F17" s="31">
        <v>80000</v>
      </c>
      <c r="G17" s="34" t="s">
        <v>13</v>
      </c>
      <c r="H17" s="35" t="s">
        <v>292</v>
      </c>
      <c r="I17" s="36">
        <v>46296</v>
      </c>
      <c r="J17" s="34" t="s">
        <v>46</v>
      </c>
      <c r="K17" s="34" t="s">
        <v>51</v>
      </c>
      <c r="L17" s="34" t="s">
        <v>111</v>
      </c>
      <c r="M17" s="34" t="s">
        <v>25</v>
      </c>
      <c r="N17" s="34" t="s">
        <v>304</v>
      </c>
      <c r="O17" s="38" t="s">
        <v>318</v>
      </c>
      <c r="P17" s="34"/>
    </row>
    <row r="18" spans="2:21" s="75" customFormat="1" ht="54.75" customHeight="1" x14ac:dyDescent="0.2">
      <c r="B18" s="83" t="s">
        <v>401</v>
      </c>
      <c r="C18" s="34" t="s">
        <v>178</v>
      </c>
      <c r="D18" s="34" t="s">
        <v>272</v>
      </c>
      <c r="E18" s="39">
        <v>1</v>
      </c>
      <c r="F18" s="31">
        <v>235000</v>
      </c>
      <c r="G18" s="38" t="s">
        <v>13</v>
      </c>
      <c r="H18" s="35" t="s">
        <v>292</v>
      </c>
      <c r="I18" s="40">
        <v>46204</v>
      </c>
      <c r="J18" s="34" t="s">
        <v>46</v>
      </c>
      <c r="K18" s="34" t="s">
        <v>51</v>
      </c>
      <c r="L18" s="34" t="s">
        <v>121</v>
      </c>
      <c r="M18" s="34" t="s">
        <v>25</v>
      </c>
      <c r="N18" s="34" t="s">
        <v>304</v>
      </c>
      <c r="O18" s="34" t="s">
        <v>319</v>
      </c>
      <c r="P18" s="34"/>
    </row>
    <row r="19" spans="2:21" s="75" customFormat="1" ht="51" customHeight="1" x14ac:dyDescent="0.2">
      <c r="B19" s="83"/>
      <c r="C19" s="34" t="s">
        <v>179</v>
      </c>
      <c r="D19" s="34" t="s">
        <v>272</v>
      </c>
      <c r="E19" s="39">
        <v>1</v>
      </c>
      <c r="F19" s="31">
        <v>325000</v>
      </c>
      <c r="G19" s="38" t="s">
        <v>13</v>
      </c>
      <c r="H19" s="35" t="s">
        <v>292</v>
      </c>
      <c r="I19" s="40">
        <v>46204</v>
      </c>
      <c r="J19" s="34" t="s">
        <v>46</v>
      </c>
      <c r="K19" s="34" t="s">
        <v>51</v>
      </c>
      <c r="L19" s="34" t="s">
        <v>121</v>
      </c>
      <c r="M19" s="34" t="s">
        <v>25</v>
      </c>
      <c r="N19" s="34" t="s">
        <v>304</v>
      </c>
      <c r="O19" s="34" t="s">
        <v>320</v>
      </c>
      <c r="P19" s="34"/>
    </row>
    <row r="20" spans="2:21" s="75" customFormat="1" ht="33" customHeight="1" x14ac:dyDescent="0.2">
      <c r="B20" s="83"/>
      <c r="C20" s="34" t="s">
        <v>180</v>
      </c>
      <c r="D20" s="34" t="s">
        <v>272</v>
      </c>
      <c r="E20" s="34">
        <v>1</v>
      </c>
      <c r="F20" s="104">
        <v>10000</v>
      </c>
      <c r="G20" s="34" t="s">
        <v>13</v>
      </c>
      <c r="H20" s="35" t="s">
        <v>292</v>
      </c>
      <c r="I20" s="40">
        <v>46235</v>
      </c>
      <c r="J20" s="34" t="s">
        <v>47</v>
      </c>
      <c r="K20" s="34" t="s">
        <v>51</v>
      </c>
      <c r="L20" s="34" t="s">
        <v>131</v>
      </c>
      <c r="M20" s="34" t="s">
        <v>25</v>
      </c>
      <c r="N20" s="34" t="s">
        <v>304</v>
      </c>
      <c r="O20" s="34" t="s">
        <v>321</v>
      </c>
      <c r="P20" s="34"/>
    </row>
    <row r="21" spans="2:21" s="75" customFormat="1" ht="34.5" customHeight="1" x14ac:dyDescent="0.2">
      <c r="B21" s="83"/>
      <c r="C21" s="34" t="s">
        <v>181</v>
      </c>
      <c r="D21" s="34" t="s">
        <v>272</v>
      </c>
      <c r="E21" s="34">
        <v>1</v>
      </c>
      <c r="F21" s="104">
        <v>3000</v>
      </c>
      <c r="G21" s="34" t="s">
        <v>13</v>
      </c>
      <c r="H21" s="35" t="s">
        <v>292</v>
      </c>
      <c r="I21" s="40">
        <v>46235</v>
      </c>
      <c r="J21" s="34" t="s">
        <v>47</v>
      </c>
      <c r="K21" s="34" t="s">
        <v>51</v>
      </c>
      <c r="L21" s="34" t="s">
        <v>131</v>
      </c>
      <c r="M21" s="34" t="s">
        <v>25</v>
      </c>
      <c r="N21" s="34" t="s">
        <v>304</v>
      </c>
      <c r="O21" s="34" t="s">
        <v>322</v>
      </c>
      <c r="P21" s="34"/>
    </row>
    <row r="22" spans="2:21" s="75" customFormat="1" ht="38.25" customHeight="1" x14ac:dyDescent="0.2">
      <c r="B22" s="83"/>
      <c r="C22" s="34" t="s">
        <v>182</v>
      </c>
      <c r="D22" s="34" t="s">
        <v>272</v>
      </c>
      <c r="E22" s="34">
        <v>1</v>
      </c>
      <c r="F22" s="31">
        <v>40000</v>
      </c>
      <c r="G22" s="34" t="s">
        <v>13</v>
      </c>
      <c r="H22" s="41" t="s">
        <v>293</v>
      </c>
      <c r="I22" s="40">
        <v>46235</v>
      </c>
      <c r="J22" s="34" t="s">
        <v>46</v>
      </c>
      <c r="K22" s="34" t="s">
        <v>51</v>
      </c>
      <c r="L22" s="34" t="s">
        <v>111</v>
      </c>
      <c r="M22" s="34" t="s">
        <v>25</v>
      </c>
      <c r="N22" s="34" t="s">
        <v>304</v>
      </c>
      <c r="O22" s="34" t="s">
        <v>323</v>
      </c>
      <c r="P22" s="34"/>
    </row>
    <row r="23" spans="2:21" s="75" customFormat="1" ht="35.25" customHeight="1" x14ac:dyDescent="0.2">
      <c r="B23" s="83"/>
      <c r="C23" s="34" t="s">
        <v>183</v>
      </c>
      <c r="D23" s="34" t="s">
        <v>272</v>
      </c>
      <c r="E23" s="34">
        <v>1</v>
      </c>
      <c r="F23" s="31">
        <v>6345</v>
      </c>
      <c r="G23" s="34" t="s">
        <v>13</v>
      </c>
      <c r="H23" s="41" t="s">
        <v>293</v>
      </c>
      <c r="I23" s="40">
        <v>46082</v>
      </c>
      <c r="J23" s="34" t="s">
        <v>46</v>
      </c>
      <c r="K23" s="34" t="s">
        <v>51</v>
      </c>
      <c r="L23" s="34" t="s">
        <v>120</v>
      </c>
      <c r="M23" s="34" t="s">
        <v>25</v>
      </c>
      <c r="N23" s="34" t="s">
        <v>304</v>
      </c>
      <c r="O23" s="34" t="s">
        <v>324</v>
      </c>
      <c r="P23" s="34"/>
    </row>
    <row r="24" spans="2:21" s="75" customFormat="1" ht="24" customHeight="1" x14ac:dyDescent="0.2">
      <c r="B24" s="83"/>
      <c r="C24" s="34" t="s">
        <v>184</v>
      </c>
      <c r="D24" s="34" t="s">
        <v>272</v>
      </c>
      <c r="E24" s="34">
        <v>1</v>
      </c>
      <c r="F24" s="31">
        <v>10000</v>
      </c>
      <c r="G24" s="34" t="s">
        <v>13</v>
      </c>
      <c r="H24" s="35" t="s">
        <v>292</v>
      </c>
      <c r="I24" s="40">
        <v>46082</v>
      </c>
      <c r="J24" s="34" t="s">
        <v>46</v>
      </c>
      <c r="K24" s="34" t="s">
        <v>51</v>
      </c>
      <c r="L24" s="34" t="s">
        <v>111</v>
      </c>
      <c r="M24" s="34" t="s">
        <v>25</v>
      </c>
      <c r="N24" s="34" t="s">
        <v>304</v>
      </c>
      <c r="O24" s="34" t="s">
        <v>325</v>
      </c>
      <c r="P24" s="34"/>
    </row>
    <row r="25" spans="2:21" s="75" customFormat="1" ht="39" customHeight="1" x14ac:dyDescent="0.2">
      <c r="B25" s="83"/>
      <c r="C25" s="34" t="s">
        <v>185</v>
      </c>
      <c r="D25" s="34" t="s">
        <v>272</v>
      </c>
      <c r="E25" s="34">
        <v>300</v>
      </c>
      <c r="F25" s="31">
        <v>10000</v>
      </c>
      <c r="G25" s="34" t="s">
        <v>13</v>
      </c>
      <c r="H25" s="35" t="s">
        <v>292</v>
      </c>
      <c r="I25" s="40">
        <v>46235</v>
      </c>
      <c r="J25" s="34" t="s">
        <v>46</v>
      </c>
      <c r="K25" s="34" t="s">
        <v>51</v>
      </c>
      <c r="L25" s="34" t="s">
        <v>111</v>
      </c>
      <c r="M25" s="34" t="s">
        <v>25</v>
      </c>
      <c r="N25" s="34" t="s">
        <v>304</v>
      </c>
      <c r="O25" s="34" t="s">
        <v>326</v>
      </c>
      <c r="P25" s="34"/>
    </row>
    <row r="26" spans="2:21" s="75" customFormat="1" ht="38.450000000000003" customHeight="1" x14ac:dyDescent="0.2">
      <c r="B26" s="83" t="s">
        <v>402</v>
      </c>
      <c r="C26" s="30" t="s">
        <v>186</v>
      </c>
      <c r="D26" s="34" t="s">
        <v>272</v>
      </c>
      <c r="E26" s="42">
        <v>3</v>
      </c>
      <c r="F26" s="31">
        <v>50000</v>
      </c>
      <c r="G26" s="29" t="s">
        <v>289</v>
      </c>
      <c r="H26" s="32" t="s">
        <v>283</v>
      </c>
      <c r="I26" s="43">
        <v>46113</v>
      </c>
      <c r="J26" s="34" t="s">
        <v>46</v>
      </c>
      <c r="K26" s="34" t="s">
        <v>51</v>
      </c>
      <c r="L26" s="34" t="s">
        <v>121</v>
      </c>
      <c r="M26" s="34" t="s">
        <v>25</v>
      </c>
      <c r="N26" s="30" t="s">
        <v>305</v>
      </c>
      <c r="O26" s="30" t="s">
        <v>327</v>
      </c>
      <c r="P26" s="34"/>
    </row>
    <row r="27" spans="2:21" s="75" customFormat="1" ht="32.25" customHeight="1" x14ac:dyDescent="0.2">
      <c r="B27" s="83"/>
      <c r="C27" s="30" t="s">
        <v>187</v>
      </c>
      <c r="D27" s="34" t="s">
        <v>272</v>
      </c>
      <c r="E27" s="30">
        <v>1</v>
      </c>
      <c r="F27" s="103">
        <v>2000</v>
      </c>
      <c r="G27" s="30" t="s">
        <v>289</v>
      </c>
      <c r="H27" s="32" t="s">
        <v>294</v>
      </c>
      <c r="I27" s="43">
        <v>46054</v>
      </c>
      <c r="J27" s="34" t="s">
        <v>47</v>
      </c>
      <c r="K27" s="34" t="s">
        <v>51</v>
      </c>
      <c r="L27" s="34" t="s">
        <v>121</v>
      </c>
      <c r="M27" s="34" t="s">
        <v>25</v>
      </c>
      <c r="N27" s="30" t="s">
        <v>305</v>
      </c>
      <c r="O27" s="30" t="s">
        <v>328</v>
      </c>
      <c r="P27" s="34"/>
    </row>
    <row r="28" spans="2:21" s="75" customFormat="1" ht="80.25" customHeight="1" x14ac:dyDescent="0.2">
      <c r="B28" s="83" t="s">
        <v>403</v>
      </c>
      <c r="C28" s="30" t="s">
        <v>188</v>
      </c>
      <c r="D28" s="30" t="s">
        <v>273</v>
      </c>
      <c r="E28" s="42">
        <v>1</v>
      </c>
      <c r="F28" s="44">
        <v>7359376.2000000002</v>
      </c>
      <c r="G28" s="30" t="s">
        <v>13</v>
      </c>
      <c r="H28" s="32" t="s">
        <v>295</v>
      </c>
      <c r="I28" s="33">
        <v>46023</v>
      </c>
      <c r="J28" s="34" t="s">
        <v>46</v>
      </c>
      <c r="K28" s="34" t="s">
        <v>51</v>
      </c>
      <c r="L28" s="34" t="s">
        <v>118</v>
      </c>
      <c r="M28" s="34" t="s">
        <v>25</v>
      </c>
      <c r="N28" s="30" t="s">
        <v>306</v>
      </c>
      <c r="O28" s="30" t="s">
        <v>329</v>
      </c>
      <c r="P28" s="45"/>
    </row>
    <row r="29" spans="2:21" s="75" customFormat="1" ht="98.25" customHeight="1" x14ac:dyDescent="0.2">
      <c r="B29" s="83"/>
      <c r="C29" s="30" t="s">
        <v>189</v>
      </c>
      <c r="D29" s="30" t="s">
        <v>274</v>
      </c>
      <c r="E29" s="42">
        <v>172</v>
      </c>
      <c r="F29" s="31">
        <v>22910.400000000001</v>
      </c>
      <c r="G29" s="30" t="s">
        <v>13</v>
      </c>
      <c r="H29" s="32" t="s">
        <v>292</v>
      </c>
      <c r="I29" s="33">
        <v>46082</v>
      </c>
      <c r="J29" s="34" t="s">
        <v>46</v>
      </c>
      <c r="K29" s="34" t="s">
        <v>51</v>
      </c>
      <c r="L29" s="34" t="s">
        <v>117</v>
      </c>
      <c r="M29" s="34" t="s">
        <v>25</v>
      </c>
      <c r="N29" s="30" t="s">
        <v>306</v>
      </c>
      <c r="O29" s="30" t="s">
        <v>330</v>
      </c>
      <c r="P29" s="38"/>
    </row>
    <row r="30" spans="2:21" s="75" customFormat="1" ht="72" customHeight="1" x14ac:dyDescent="0.2">
      <c r="B30" s="83"/>
      <c r="C30" s="30" t="s">
        <v>190</v>
      </c>
      <c r="D30" s="30" t="s">
        <v>275</v>
      </c>
      <c r="E30" s="42">
        <v>12</v>
      </c>
      <c r="F30" s="31">
        <v>1000000</v>
      </c>
      <c r="G30" s="30" t="s">
        <v>13</v>
      </c>
      <c r="H30" s="32" t="s">
        <v>292</v>
      </c>
      <c r="I30" s="33">
        <v>46143</v>
      </c>
      <c r="J30" s="34" t="s">
        <v>46</v>
      </c>
      <c r="K30" s="34" t="s">
        <v>51</v>
      </c>
      <c r="L30" s="34" t="s">
        <v>101</v>
      </c>
      <c r="M30" s="34" t="s">
        <v>25</v>
      </c>
      <c r="N30" s="30" t="s">
        <v>306</v>
      </c>
      <c r="O30" s="46" t="s">
        <v>331</v>
      </c>
      <c r="P30" s="38"/>
      <c r="U30" s="78"/>
    </row>
    <row r="31" spans="2:21" s="75" customFormat="1" ht="48.75" customHeight="1" x14ac:dyDescent="0.2">
      <c r="B31" s="82" t="s">
        <v>404</v>
      </c>
      <c r="C31" s="34" t="s">
        <v>191</v>
      </c>
      <c r="D31" s="48" t="s">
        <v>276</v>
      </c>
      <c r="E31" s="48">
        <v>1</v>
      </c>
      <c r="F31" s="49">
        <v>9729.59</v>
      </c>
      <c r="G31" s="50" t="s">
        <v>13</v>
      </c>
      <c r="H31" s="34" t="s">
        <v>296</v>
      </c>
      <c r="I31" s="51">
        <v>45658</v>
      </c>
      <c r="J31" s="34" t="s">
        <v>46</v>
      </c>
      <c r="K31" s="34" t="s">
        <v>51</v>
      </c>
      <c r="L31" s="34" t="s">
        <v>111</v>
      </c>
      <c r="M31" s="34" t="s">
        <v>25</v>
      </c>
      <c r="N31" s="34" t="s">
        <v>307</v>
      </c>
      <c r="O31" s="34" t="s">
        <v>332</v>
      </c>
      <c r="P31" s="34"/>
      <c r="U31" s="78"/>
    </row>
    <row r="32" spans="2:21" s="75" customFormat="1" ht="34.5" customHeight="1" x14ac:dyDescent="0.2">
      <c r="B32" s="82"/>
      <c r="C32" s="34" t="s">
        <v>192</v>
      </c>
      <c r="D32" s="48" t="s">
        <v>276</v>
      </c>
      <c r="E32" s="48">
        <v>1</v>
      </c>
      <c r="F32" s="49">
        <v>55000</v>
      </c>
      <c r="G32" s="50" t="s">
        <v>13</v>
      </c>
      <c r="H32" s="34" t="s">
        <v>296</v>
      </c>
      <c r="I32" s="51">
        <v>46023</v>
      </c>
      <c r="J32" s="34" t="s">
        <v>46</v>
      </c>
      <c r="K32" s="34" t="s">
        <v>51</v>
      </c>
      <c r="L32" s="34" t="s">
        <v>114</v>
      </c>
      <c r="M32" s="34" t="s">
        <v>25</v>
      </c>
      <c r="N32" s="34" t="s">
        <v>308</v>
      </c>
      <c r="O32" s="34" t="s">
        <v>333</v>
      </c>
      <c r="P32" s="34"/>
      <c r="U32" s="78"/>
    </row>
    <row r="33" spans="2:21" s="75" customFormat="1" ht="34.5" customHeight="1" x14ac:dyDescent="0.2">
      <c r="B33" s="82"/>
      <c r="C33" s="34" t="s">
        <v>193</v>
      </c>
      <c r="D33" s="48" t="s">
        <v>276</v>
      </c>
      <c r="E33" s="34">
        <v>1</v>
      </c>
      <c r="F33" s="49">
        <v>180987</v>
      </c>
      <c r="G33" s="50" t="s">
        <v>13</v>
      </c>
      <c r="H33" s="34" t="s">
        <v>296</v>
      </c>
      <c r="I33" s="51">
        <v>46023</v>
      </c>
      <c r="J33" s="34" t="s">
        <v>46</v>
      </c>
      <c r="K33" s="34" t="s">
        <v>51</v>
      </c>
      <c r="L33" s="34" t="s">
        <v>120</v>
      </c>
      <c r="M33" s="34" t="s">
        <v>25</v>
      </c>
      <c r="N33" s="34" t="s">
        <v>308</v>
      </c>
      <c r="O33" s="34" t="s">
        <v>333</v>
      </c>
      <c r="P33" s="34"/>
      <c r="U33" s="78"/>
    </row>
    <row r="34" spans="2:21" s="75" customFormat="1" ht="36.75" customHeight="1" x14ac:dyDescent="0.2">
      <c r="B34" s="82"/>
      <c r="C34" s="34" t="s">
        <v>194</v>
      </c>
      <c r="D34" s="48" t="s">
        <v>276</v>
      </c>
      <c r="E34" s="34">
        <v>1</v>
      </c>
      <c r="F34" s="49">
        <v>20000</v>
      </c>
      <c r="G34" s="50" t="s">
        <v>13</v>
      </c>
      <c r="H34" s="34" t="s">
        <v>296</v>
      </c>
      <c r="I34" s="51">
        <v>46023</v>
      </c>
      <c r="J34" s="34" t="s">
        <v>46</v>
      </c>
      <c r="K34" s="34" t="s">
        <v>51</v>
      </c>
      <c r="L34" s="34" t="s">
        <v>120</v>
      </c>
      <c r="M34" s="34" t="s">
        <v>25</v>
      </c>
      <c r="N34" s="34" t="s">
        <v>308</v>
      </c>
      <c r="O34" s="34" t="s">
        <v>333</v>
      </c>
      <c r="P34" s="34"/>
      <c r="U34" s="78"/>
    </row>
    <row r="35" spans="2:21" s="75" customFormat="1" ht="36" customHeight="1" x14ac:dyDescent="0.2">
      <c r="B35" s="82"/>
      <c r="C35" s="34" t="s">
        <v>195</v>
      </c>
      <c r="D35" s="48" t="s">
        <v>276</v>
      </c>
      <c r="E35" s="34">
        <v>1</v>
      </c>
      <c r="F35" s="49">
        <v>3000</v>
      </c>
      <c r="G35" s="50" t="s">
        <v>13</v>
      </c>
      <c r="H35" s="34" t="s">
        <v>296</v>
      </c>
      <c r="I35" s="51">
        <v>46023</v>
      </c>
      <c r="J35" s="34" t="s">
        <v>46</v>
      </c>
      <c r="K35" s="34" t="s">
        <v>51</v>
      </c>
      <c r="L35" s="34" t="s">
        <v>120</v>
      </c>
      <c r="M35" s="34" t="s">
        <v>25</v>
      </c>
      <c r="N35" s="34" t="s">
        <v>309</v>
      </c>
      <c r="O35" s="34" t="s">
        <v>333</v>
      </c>
      <c r="P35" s="34"/>
      <c r="U35" s="78"/>
    </row>
    <row r="36" spans="2:21" s="75" customFormat="1" ht="43.5" customHeight="1" x14ac:dyDescent="0.2">
      <c r="B36" s="82"/>
      <c r="C36" s="34" t="s">
        <v>417</v>
      </c>
      <c r="D36" s="48" t="s">
        <v>276</v>
      </c>
      <c r="E36" s="34">
        <v>1</v>
      </c>
      <c r="F36" s="52">
        <v>166117.44</v>
      </c>
      <c r="G36" s="50" t="s">
        <v>13</v>
      </c>
      <c r="H36" s="34" t="s">
        <v>296</v>
      </c>
      <c r="I36" s="51">
        <v>46023</v>
      </c>
      <c r="J36" s="34" t="s">
        <v>46</v>
      </c>
      <c r="K36" s="34" t="s">
        <v>51</v>
      </c>
      <c r="L36" s="34" t="s">
        <v>118</v>
      </c>
      <c r="M36" s="34" t="s">
        <v>25</v>
      </c>
      <c r="N36" s="34" t="s">
        <v>309</v>
      </c>
      <c r="O36" s="34" t="s">
        <v>332</v>
      </c>
      <c r="P36" s="34"/>
      <c r="U36" s="78"/>
    </row>
    <row r="37" spans="2:21" s="75" customFormat="1" ht="45.75" customHeight="1" x14ac:dyDescent="0.2">
      <c r="B37" s="82"/>
      <c r="C37" s="34" t="s">
        <v>196</v>
      </c>
      <c r="D37" s="48" t="s">
        <v>276</v>
      </c>
      <c r="E37" s="34">
        <v>1</v>
      </c>
      <c r="F37" s="49">
        <v>30000</v>
      </c>
      <c r="G37" s="50" t="s">
        <v>13</v>
      </c>
      <c r="H37" s="34" t="s">
        <v>297</v>
      </c>
      <c r="I37" s="51">
        <v>46023</v>
      </c>
      <c r="J37" s="34" t="s">
        <v>46</v>
      </c>
      <c r="K37" s="34" t="s">
        <v>51</v>
      </c>
      <c r="L37" s="34" t="s">
        <v>120</v>
      </c>
      <c r="M37" s="34" t="s">
        <v>25</v>
      </c>
      <c r="N37" s="34" t="s">
        <v>306</v>
      </c>
      <c r="O37" s="34" t="s">
        <v>334</v>
      </c>
      <c r="P37" s="34"/>
      <c r="U37" s="78"/>
    </row>
    <row r="38" spans="2:21" s="75" customFormat="1" ht="41.25" customHeight="1" x14ac:dyDescent="0.2">
      <c r="B38" s="82"/>
      <c r="C38" s="34" t="s">
        <v>197</v>
      </c>
      <c r="D38" s="48" t="s">
        <v>276</v>
      </c>
      <c r="E38" s="34">
        <v>1</v>
      </c>
      <c r="F38" s="49">
        <v>23670</v>
      </c>
      <c r="G38" s="50" t="s">
        <v>13</v>
      </c>
      <c r="H38" s="34" t="s">
        <v>296</v>
      </c>
      <c r="I38" s="51">
        <v>46023</v>
      </c>
      <c r="J38" s="34" t="s">
        <v>46</v>
      </c>
      <c r="K38" s="34" t="s">
        <v>51</v>
      </c>
      <c r="L38" s="34" t="s">
        <v>129</v>
      </c>
      <c r="M38" s="34" t="s">
        <v>25</v>
      </c>
      <c r="N38" s="34" t="s">
        <v>306</v>
      </c>
      <c r="O38" s="34" t="s">
        <v>335</v>
      </c>
      <c r="P38" s="34"/>
      <c r="U38" s="78"/>
    </row>
    <row r="39" spans="2:21" s="75" customFormat="1" ht="46.5" customHeight="1" x14ac:dyDescent="0.2">
      <c r="B39" s="82"/>
      <c r="C39" s="34" t="s">
        <v>198</v>
      </c>
      <c r="D39" s="34" t="s">
        <v>272</v>
      </c>
      <c r="E39" s="34">
        <v>1</v>
      </c>
      <c r="F39" s="49">
        <v>30000</v>
      </c>
      <c r="G39" s="50" t="s">
        <v>13</v>
      </c>
      <c r="H39" s="34" t="s">
        <v>296</v>
      </c>
      <c r="I39" s="51">
        <v>46023</v>
      </c>
      <c r="J39" s="34" t="s">
        <v>46</v>
      </c>
      <c r="K39" s="34" t="s">
        <v>51</v>
      </c>
      <c r="L39" s="34" t="s">
        <v>114</v>
      </c>
      <c r="M39" s="34" t="s">
        <v>25</v>
      </c>
      <c r="N39" s="34" t="s">
        <v>309</v>
      </c>
      <c r="O39" s="34" t="s">
        <v>336</v>
      </c>
      <c r="P39" s="34"/>
      <c r="U39" s="78"/>
    </row>
    <row r="40" spans="2:21" s="75" customFormat="1" ht="43.5" customHeight="1" x14ac:dyDescent="0.2">
      <c r="B40" s="82"/>
      <c r="C40" s="34" t="s">
        <v>199</v>
      </c>
      <c r="D40" s="34" t="s">
        <v>272</v>
      </c>
      <c r="E40" s="34">
        <v>1</v>
      </c>
      <c r="F40" s="49">
        <v>5603.5</v>
      </c>
      <c r="G40" s="50" t="s">
        <v>13</v>
      </c>
      <c r="H40" s="34" t="s">
        <v>296</v>
      </c>
      <c r="I40" s="51">
        <v>46023</v>
      </c>
      <c r="J40" s="34" t="s">
        <v>46</v>
      </c>
      <c r="K40" s="34" t="s">
        <v>51</v>
      </c>
      <c r="L40" s="34" t="s">
        <v>120</v>
      </c>
      <c r="M40" s="34" t="s">
        <v>25</v>
      </c>
      <c r="N40" s="34" t="s">
        <v>307</v>
      </c>
      <c r="O40" s="34" t="s">
        <v>332</v>
      </c>
      <c r="P40" s="34"/>
      <c r="U40" s="78"/>
    </row>
    <row r="41" spans="2:21" s="75" customFormat="1" ht="38.25" customHeight="1" x14ac:dyDescent="0.2">
      <c r="B41" s="82"/>
      <c r="C41" s="34" t="s">
        <v>200</v>
      </c>
      <c r="D41" s="34" t="s">
        <v>272</v>
      </c>
      <c r="E41" s="34">
        <v>1</v>
      </c>
      <c r="F41" s="49">
        <v>11701.59</v>
      </c>
      <c r="G41" s="50" t="s">
        <v>13</v>
      </c>
      <c r="H41" s="34" t="s">
        <v>296</v>
      </c>
      <c r="I41" s="51">
        <v>45658</v>
      </c>
      <c r="J41" s="34" t="s">
        <v>46</v>
      </c>
      <c r="K41" s="34" t="s">
        <v>51</v>
      </c>
      <c r="L41" s="34" t="s">
        <v>111</v>
      </c>
      <c r="M41" s="34" t="s">
        <v>25</v>
      </c>
      <c r="N41" s="34" t="s">
        <v>307</v>
      </c>
      <c r="O41" s="34" t="s">
        <v>332</v>
      </c>
      <c r="P41" s="34"/>
      <c r="U41" s="78"/>
    </row>
    <row r="42" spans="2:21" s="75" customFormat="1" ht="33" customHeight="1" x14ac:dyDescent="0.2">
      <c r="B42" s="82"/>
      <c r="C42" s="34" t="s">
        <v>201</v>
      </c>
      <c r="D42" s="34" t="s">
        <v>272</v>
      </c>
      <c r="E42" s="34">
        <v>1</v>
      </c>
      <c r="F42" s="49">
        <v>28000</v>
      </c>
      <c r="G42" s="50" t="s">
        <v>13</v>
      </c>
      <c r="H42" s="34" t="s">
        <v>296</v>
      </c>
      <c r="I42" s="51">
        <v>46023</v>
      </c>
      <c r="J42" s="34" t="s">
        <v>46</v>
      </c>
      <c r="K42" s="34" t="s">
        <v>51</v>
      </c>
      <c r="L42" s="34" t="s">
        <v>121</v>
      </c>
      <c r="M42" s="34" t="s">
        <v>25</v>
      </c>
      <c r="N42" s="34" t="s">
        <v>307</v>
      </c>
      <c r="O42" s="34" t="s">
        <v>332</v>
      </c>
      <c r="P42" s="34"/>
      <c r="U42" s="78"/>
    </row>
    <row r="43" spans="2:21" s="75" customFormat="1" ht="60" x14ac:dyDescent="0.2">
      <c r="B43" s="82"/>
      <c r="C43" s="34" t="s">
        <v>418</v>
      </c>
      <c r="D43" s="34" t="s">
        <v>272</v>
      </c>
      <c r="E43" s="34">
        <v>1</v>
      </c>
      <c r="F43" s="49">
        <v>1960</v>
      </c>
      <c r="G43" s="50" t="s">
        <v>13</v>
      </c>
      <c r="H43" s="34" t="s">
        <v>296</v>
      </c>
      <c r="I43" s="51">
        <v>46023</v>
      </c>
      <c r="J43" s="34" t="s">
        <v>46</v>
      </c>
      <c r="K43" s="34" t="s">
        <v>51</v>
      </c>
      <c r="L43" s="34" t="s">
        <v>120</v>
      </c>
      <c r="M43" s="34" t="s">
        <v>25</v>
      </c>
      <c r="N43" s="34" t="s">
        <v>308</v>
      </c>
      <c r="O43" s="34" t="s">
        <v>332</v>
      </c>
      <c r="P43" s="34"/>
      <c r="U43" s="78"/>
    </row>
    <row r="44" spans="2:21" s="75" customFormat="1" ht="36" customHeight="1" x14ac:dyDescent="0.2">
      <c r="B44" s="82"/>
      <c r="C44" s="34" t="s">
        <v>202</v>
      </c>
      <c r="D44" s="34" t="s">
        <v>272</v>
      </c>
      <c r="E44" s="34">
        <v>1</v>
      </c>
      <c r="F44" s="49">
        <v>3000</v>
      </c>
      <c r="G44" s="50" t="s">
        <v>13</v>
      </c>
      <c r="H44" s="34" t="s">
        <v>296</v>
      </c>
      <c r="I44" s="51">
        <v>46174</v>
      </c>
      <c r="J44" s="34" t="s">
        <v>46</v>
      </c>
      <c r="K44" s="34" t="s">
        <v>51</v>
      </c>
      <c r="L44" s="34" t="s">
        <v>120</v>
      </c>
      <c r="M44" s="34" t="s">
        <v>25</v>
      </c>
      <c r="N44" s="34" t="s">
        <v>306</v>
      </c>
      <c r="O44" s="34" t="s">
        <v>332</v>
      </c>
      <c r="P44" s="34"/>
      <c r="U44" s="78"/>
    </row>
    <row r="45" spans="2:21" s="75" customFormat="1" ht="42.75" customHeight="1" x14ac:dyDescent="0.2">
      <c r="B45" s="82"/>
      <c r="C45" s="34" t="s">
        <v>203</v>
      </c>
      <c r="D45" s="34" t="s">
        <v>272</v>
      </c>
      <c r="E45" s="34">
        <v>1</v>
      </c>
      <c r="F45" s="49">
        <v>2000</v>
      </c>
      <c r="G45" s="50" t="s">
        <v>13</v>
      </c>
      <c r="H45" s="34" t="s">
        <v>296</v>
      </c>
      <c r="I45" s="51">
        <v>46023</v>
      </c>
      <c r="J45" s="34" t="s">
        <v>46</v>
      </c>
      <c r="K45" s="34" t="s">
        <v>51</v>
      </c>
      <c r="L45" s="34" t="s">
        <v>120</v>
      </c>
      <c r="M45" s="34" t="s">
        <v>25</v>
      </c>
      <c r="N45" s="34" t="s">
        <v>309</v>
      </c>
      <c r="O45" s="34" t="s">
        <v>332</v>
      </c>
      <c r="P45" s="34"/>
      <c r="U45" s="78"/>
    </row>
    <row r="46" spans="2:21" s="75" customFormat="1" ht="34.5" customHeight="1" x14ac:dyDescent="0.2">
      <c r="B46" s="82"/>
      <c r="C46" s="34" t="s">
        <v>204</v>
      </c>
      <c r="D46" s="34" t="s">
        <v>272</v>
      </c>
      <c r="E46" s="34">
        <v>1</v>
      </c>
      <c r="F46" s="49">
        <v>8000</v>
      </c>
      <c r="G46" s="50" t="s">
        <v>13</v>
      </c>
      <c r="H46" s="34" t="s">
        <v>297</v>
      </c>
      <c r="I46" s="51">
        <v>46082</v>
      </c>
      <c r="J46" s="34" t="s">
        <v>46</v>
      </c>
      <c r="K46" s="34" t="s">
        <v>51</v>
      </c>
      <c r="L46" s="34" t="s">
        <v>127</v>
      </c>
      <c r="M46" s="34" t="s">
        <v>25</v>
      </c>
      <c r="N46" s="34" t="s">
        <v>308</v>
      </c>
      <c r="O46" s="34" t="s">
        <v>337</v>
      </c>
      <c r="P46" s="34"/>
      <c r="U46" s="78"/>
    </row>
    <row r="47" spans="2:21" s="75" customFormat="1" ht="37.15" customHeight="1" x14ac:dyDescent="0.2">
      <c r="B47" s="82"/>
      <c r="C47" s="34" t="s">
        <v>205</v>
      </c>
      <c r="D47" s="34" t="s">
        <v>272</v>
      </c>
      <c r="E47" s="34">
        <v>1</v>
      </c>
      <c r="F47" s="49">
        <v>8000</v>
      </c>
      <c r="G47" s="34" t="s">
        <v>13</v>
      </c>
      <c r="H47" s="34" t="s">
        <v>296</v>
      </c>
      <c r="I47" s="51">
        <v>46023</v>
      </c>
      <c r="J47" s="34" t="s">
        <v>46</v>
      </c>
      <c r="K47" s="34" t="s">
        <v>51</v>
      </c>
      <c r="L47" s="34" t="s">
        <v>120</v>
      </c>
      <c r="M47" s="34" t="s">
        <v>25</v>
      </c>
      <c r="N47" s="34" t="s">
        <v>308</v>
      </c>
      <c r="O47" s="34" t="s">
        <v>338</v>
      </c>
      <c r="P47" s="34"/>
      <c r="U47" s="78"/>
    </row>
    <row r="48" spans="2:21" s="75" customFormat="1" ht="37.15" customHeight="1" x14ac:dyDescent="0.2">
      <c r="B48" s="82"/>
      <c r="C48" s="34" t="s">
        <v>206</v>
      </c>
      <c r="D48" s="34" t="s">
        <v>272</v>
      </c>
      <c r="E48" s="34">
        <v>1</v>
      </c>
      <c r="F48" s="49">
        <v>300</v>
      </c>
      <c r="G48" s="50" t="s">
        <v>13</v>
      </c>
      <c r="H48" s="34" t="s">
        <v>296</v>
      </c>
      <c r="I48" s="51">
        <v>46113</v>
      </c>
      <c r="J48" s="34" t="s">
        <v>46</v>
      </c>
      <c r="K48" s="34" t="s">
        <v>51</v>
      </c>
      <c r="L48" s="34" t="s">
        <v>120</v>
      </c>
      <c r="M48" s="34" t="s">
        <v>25</v>
      </c>
      <c r="N48" s="34" t="s">
        <v>308</v>
      </c>
      <c r="O48" s="34" t="s">
        <v>332</v>
      </c>
      <c r="P48" s="34"/>
      <c r="U48" s="78"/>
    </row>
    <row r="49" spans="2:21" s="75" customFormat="1" ht="39.6" customHeight="1" x14ac:dyDescent="0.2">
      <c r="B49" s="82"/>
      <c r="C49" s="34" t="s">
        <v>207</v>
      </c>
      <c r="D49" s="34" t="s">
        <v>272</v>
      </c>
      <c r="E49" s="34">
        <v>1</v>
      </c>
      <c r="F49" s="49">
        <v>3900</v>
      </c>
      <c r="G49" s="50" t="s">
        <v>13</v>
      </c>
      <c r="H49" s="34" t="s">
        <v>296</v>
      </c>
      <c r="I49" s="51">
        <v>46082</v>
      </c>
      <c r="J49" s="34" t="s">
        <v>46</v>
      </c>
      <c r="K49" s="34" t="s">
        <v>51</v>
      </c>
      <c r="L49" s="34" t="s">
        <v>120</v>
      </c>
      <c r="M49" s="34" t="s">
        <v>25</v>
      </c>
      <c r="N49" s="34" t="s">
        <v>306</v>
      </c>
      <c r="O49" s="34" t="s">
        <v>339</v>
      </c>
      <c r="P49" s="34"/>
      <c r="U49" s="78"/>
    </row>
    <row r="50" spans="2:21" s="75" customFormat="1" ht="63" customHeight="1" x14ac:dyDescent="0.2">
      <c r="B50" s="82"/>
      <c r="C50" s="34" t="s">
        <v>208</v>
      </c>
      <c r="D50" s="34" t="s">
        <v>272</v>
      </c>
      <c r="E50" s="34">
        <v>1</v>
      </c>
      <c r="F50" s="49">
        <v>388440</v>
      </c>
      <c r="G50" s="50" t="s">
        <v>13</v>
      </c>
      <c r="H50" s="34" t="s">
        <v>296</v>
      </c>
      <c r="I50" s="51">
        <v>46023</v>
      </c>
      <c r="J50" s="34" t="s">
        <v>46</v>
      </c>
      <c r="K50" s="34" t="s">
        <v>51</v>
      </c>
      <c r="L50" s="34" t="s">
        <v>118</v>
      </c>
      <c r="M50" s="34" t="s">
        <v>25</v>
      </c>
      <c r="N50" s="34" t="s">
        <v>306</v>
      </c>
      <c r="O50" s="34" t="s">
        <v>333</v>
      </c>
      <c r="P50" s="34"/>
      <c r="U50" s="78"/>
    </row>
    <row r="51" spans="2:21" s="75" customFormat="1" ht="36" customHeight="1" x14ac:dyDescent="0.2">
      <c r="B51" s="82"/>
      <c r="C51" s="34" t="s">
        <v>209</v>
      </c>
      <c r="D51" s="34" t="s">
        <v>272</v>
      </c>
      <c r="E51" s="34">
        <v>1</v>
      </c>
      <c r="F51" s="31">
        <v>6649</v>
      </c>
      <c r="G51" s="50" t="s">
        <v>13</v>
      </c>
      <c r="H51" s="34" t="s">
        <v>296</v>
      </c>
      <c r="I51" s="51">
        <v>46023</v>
      </c>
      <c r="J51" s="34" t="s">
        <v>46</v>
      </c>
      <c r="K51" s="34" t="s">
        <v>51</v>
      </c>
      <c r="L51" s="34" t="s">
        <v>120</v>
      </c>
      <c r="M51" s="34" t="s">
        <v>25</v>
      </c>
      <c r="N51" s="34" t="s">
        <v>307</v>
      </c>
      <c r="O51" s="34" t="s">
        <v>332</v>
      </c>
      <c r="P51" s="34"/>
      <c r="U51" s="78"/>
    </row>
    <row r="52" spans="2:21" s="75" customFormat="1" ht="36" customHeight="1" x14ac:dyDescent="0.2">
      <c r="B52" s="82"/>
      <c r="C52" s="53" t="s">
        <v>210</v>
      </c>
      <c r="D52" s="54" t="s">
        <v>277</v>
      </c>
      <c r="E52" s="54">
        <v>400</v>
      </c>
      <c r="F52" s="61">
        <v>6500</v>
      </c>
      <c r="G52" s="50" t="s">
        <v>13</v>
      </c>
      <c r="H52" s="50" t="s">
        <v>298</v>
      </c>
      <c r="I52" s="56">
        <v>46082</v>
      </c>
      <c r="J52" s="34" t="s">
        <v>46</v>
      </c>
      <c r="K52" s="34" t="s">
        <v>51</v>
      </c>
      <c r="L52" s="34" t="s">
        <v>111</v>
      </c>
      <c r="M52" s="34" t="s">
        <v>25</v>
      </c>
      <c r="N52" s="38" t="s">
        <v>306</v>
      </c>
      <c r="O52" s="57"/>
      <c r="P52" s="38"/>
      <c r="U52" s="78"/>
    </row>
    <row r="53" spans="2:21" s="75" customFormat="1" ht="36.75" customHeight="1" x14ac:dyDescent="0.2">
      <c r="B53" s="82"/>
      <c r="C53" s="53" t="s">
        <v>211</v>
      </c>
      <c r="D53" s="54" t="s">
        <v>278</v>
      </c>
      <c r="E53" s="54">
        <v>40</v>
      </c>
      <c r="F53" s="52">
        <v>1500</v>
      </c>
      <c r="G53" s="50" t="s">
        <v>13</v>
      </c>
      <c r="H53" s="50" t="s">
        <v>298</v>
      </c>
      <c r="I53" s="56">
        <v>46082</v>
      </c>
      <c r="J53" s="34" t="s">
        <v>46</v>
      </c>
      <c r="K53" s="34" t="s">
        <v>51</v>
      </c>
      <c r="L53" s="34" t="s">
        <v>111</v>
      </c>
      <c r="M53" s="34" t="s">
        <v>25</v>
      </c>
      <c r="N53" s="38" t="s">
        <v>306</v>
      </c>
      <c r="O53" s="57"/>
      <c r="P53" s="38"/>
      <c r="U53" s="78"/>
    </row>
    <row r="54" spans="2:21" s="75" customFormat="1" ht="41.45" customHeight="1" x14ac:dyDescent="0.2">
      <c r="B54" s="82"/>
      <c r="C54" s="54" t="s">
        <v>212</v>
      </c>
      <c r="D54" s="54" t="s">
        <v>279</v>
      </c>
      <c r="E54" s="53">
        <v>500</v>
      </c>
      <c r="F54" s="52">
        <v>7000</v>
      </c>
      <c r="G54" s="50" t="s">
        <v>13</v>
      </c>
      <c r="H54" s="50" t="s">
        <v>298</v>
      </c>
      <c r="I54" s="56">
        <v>46082</v>
      </c>
      <c r="J54" s="34" t="s">
        <v>46</v>
      </c>
      <c r="K54" s="34" t="s">
        <v>51</v>
      </c>
      <c r="L54" s="34" t="s">
        <v>111</v>
      </c>
      <c r="M54" s="34" t="s">
        <v>25</v>
      </c>
      <c r="N54" s="38" t="s">
        <v>306</v>
      </c>
      <c r="O54" s="57"/>
      <c r="P54" s="38"/>
      <c r="U54" s="78"/>
    </row>
    <row r="55" spans="2:21" s="75" customFormat="1" ht="36" x14ac:dyDescent="0.2">
      <c r="B55" s="82"/>
      <c r="C55" s="54" t="s">
        <v>213</v>
      </c>
      <c r="D55" s="54" t="s">
        <v>280</v>
      </c>
      <c r="E55" s="58">
        <v>250</v>
      </c>
      <c r="F55" s="61">
        <v>2000</v>
      </c>
      <c r="G55" s="50" t="s">
        <v>13</v>
      </c>
      <c r="H55" s="50" t="s">
        <v>298</v>
      </c>
      <c r="I55" s="56">
        <v>46082</v>
      </c>
      <c r="J55" s="34" t="s">
        <v>46</v>
      </c>
      <c r="K55" s="34" t="s">
        <v>51</v>
      </c>
      <c r="L55" s="34" t="s">
        <v>111</v>
      </c>
      <c r="M55" s="34" t="s">
        <v>25</v>
      </c>
      <c r="N55" s="38" t="s">
        <v>306</v>
      </c>
      <c r="O55" s="57"/>
      <c r="P55" s="38"/>
      <c r="U55" s="78"/>
    </row>
    <row r="56" spans="2:21" s="75" customFormat="1" ht="32.25" customHeight="1" x14ac:dyDescent="0.2">
      <c r="B56" s="82"/>
      <c r="C56" s="54" t="s">
        <v>214</v>
      </c>
      <c r="D56" s="34" t="s">
        <v>281</v>
      </c>
      <c r="E56" s="53">
        <v>40</v>
      </c>
      <c r="F56" s="55">
        <v>1120</v>
      </c>
      <c r="G56" s="50" t="s">
        <v>13</v>
      </c>
      <c r="H56" s="50" t="s">
        <v>298</v>
      </c>
      <c r="I56" s="56">
        <v>46082</v>
      </c>
      <c r="J56" s="34" t="s">
        <v>46</v>
      </c>
      <c r="K56" s="34" t="s">
        <v>51</v>
      </c>
      <c r="L56" s="34" t="s">
        <v>111</v>
      </c>
      <c r="M56" s="34" t="s">
        <v>25</v>
      </c>
      <c r="N56" s="38" t="s">
        <v>306</v>
      </c>
      <c r="O56" s="34"/>
      <c r="P56" s="34"/>
      <c r="U56" s="78"/>
    </row>
    <row r="57" spans="2:21" s="75" customFormat="1" ht="29.25" customHeight="1" x14ac:dyDescent="0.2">
      <c r="B57" s="82"/>
      <c r="C57" s="54" t="s">
        <v>215</v>
      </c>
      <c r="D57" s="38" t="s">
        <v>282</v>
      </c>
      <c r="E57" s="38">
        <v>200</v>
      </c>
      <c r="F57" s="55">
        <v>2000</v>
      </c>
      <c r="G57" s="50" t="s">
        <v>13</v>
      </c>
      <c r="H57" s="50" t="s">
        <v>298</v>
      </c>
      <c r="I57" s="56">
        <v>46082</v>
      </c>
      <c r="J57" s="34" t="s">
        <v>46</v>
      </c>
      <c r="K57" s="34" t="s">
        <v>51</v>
      </c>
      <c r="L57" s="34" t="s">
        <v>111</v>
      </c>
      <c r="M57" s="34" t="s">
        <v>25</v>
      </c>
      <c r="N57" s="38" t="s">
        <v>306</v>
      </c>
      <c r="O57" s="57"/>
      <c r="P57" s="59"/>
      <c r="U57" s="78"/>
    </row>
    <row r="58" spans="2:21" s="75" customFormat="1" ht="33" customHeight="1" x14ac:dyDescent="0.2">
      <c r="B58" s="82"/>
      <c r="C58" s="54" t="s">
        <v>216</v>
      </c>
      <c r="D58" s="38" t="s">
        <v>272</v>
      </c>
      <c r="E58" s="38">
        <v>20</v>
      </c>
      <c r="F58" s="55">
        <v>300</v>
      </c>
      <c r="G58" s="50" t="s">
        <v>13</v>
      </c>
      <c r="H58" s="50" t="s">
        <v>298</v>
      </c>
      <c r="I58" s="56">
        <v>46082</v>
      </c>
      <c r="J58" s="34" t="s">
        <v>46</v>
      </c>
      <c r="K58" s="34" t="s">
        <v>51</v>
      </c>
      <c r="L58" s="34" t="s">
        <v>111</v>
      </c>
      <c r="M58" s="34" t="s">
        <v>25</v>
      </c>
      <c r="N58" s="38" t="s">
        <v>306</v>
      </c>
      <c r="O58" s="38"/>
      <c r="P58" s="38"/>
      <c r="U58" s="78"/>
    </row>
    <row r="59" spans="2:21" s="75" customFormat="1" ht="24" customHeight="1" x14ac:dyDescent="0.2">
      <c r="B59" s="82"/>
      <c r="C59" s="38" t="s">
        <v>217</v>
      </c>
      <c r="D59" s="38" t="s">
        <v>272</v>
      </c>
      <c r="E59" s="60">
        <v>40</v>
      </c>
      <c r="F59" s="55">
        <v>3200</v>
      </c>
      <c r="G59" s="50" t="s">
        <v>13</v>
      </c>
      <c r="H59" s="50" t="s">
        <v>298</v>
      </c>
      <c r="I59" s="56">
        <v>46082</v>
      </c>
      <c r="J59" s="34" t="s">
        <v>46</v>
      </c>
      <c r="K59" s="34" t="s">
        <v>51</v>
      </c>
      <c r="L59" s="34" t="s">
        <v>111</v>
      </c>
      <c r="M59" s="34" t="s">
        <v>25</v>
      </c>
      <c r="N59" s="38" t="s">
        <v>306</v>
      </c>
      <c r="O59" s="38"/>
      <c r="P59" s="38"/>
      <c r="U59" s="78"/>
    </row>
    <row r="60" spans="2:21" s="75" customFormat="1" ht="39" customHeight="1" x14ac:dyDescent="0.2">
      <c r="B60" s="82"/>
      <c r="C60" s="54" t="s">
        <v>218</v>
      </c>
      <c r="D60" s="38" t="s">
        <v>272</v>
      </c>
      <c r="E60" s="38">
        <v>100</v>
      </c>
      <c r="F60" s="61">
        <v>1200</v>
      </c>
      <c r="G60" s="50" t="s">
        <v>13</v>
      </c>
      <c r="H60" s="50" t="s">
        <v>298</v>
      </c>
      <c r="I60" s="56">
        <v>46082</v>
      </c>
      <c r="J60" s="34" t="s">
        <v>46</v>
      </c>
      <c r="K60" s="34" t="s">
        <v>51</v>
      </c>
      <c r="L60" s="34" t="s">
        <v>111</v>
      </c>
      <c r="M60" s="34" t="s">
        <v>25</v>
      </c>
      <c r="N60" s="38" t="s">
        <v>306</v>
      </c>
      <c r="O60" s="38"/>
      <c r="P60" s="38"/>
      <c r="U60" s="78"/>
    </row>
    <row r="61" spans="2:21" s="75" customFormat="1" ht="37.5" customHeight="1" x14ac:dyDescent="0.2">
      <c r="B61" s="82"/>
      <c r="C61" s="54" t="s">
        <v>219</v>
      </c>
      <c r="D61" s="38" t="s">
        <v>272</v>
      </c>
      <c r="E61" s="38">
        <v>150</v>
      </c>
      <c r="F61" s="61">
        <v>2250</v>
      </c>
      <c r="G61" s="50" t="s">
        <v>13</v>
      </c>
      <c r="H61" s="50" t="s">
        <v>298</v>
      </c>
      <c r="I61" s="56">
        <v>46082</v>
      </c>
      <c r="J61" s="34" t="s">
        <v>46</v>
      </c>
      <c r="K61" s="34" t="s">
        <v>51</v>
      </c>
      <c r="L61" s="34" t="s">
        <v>111</v>
      </c>
      <c r="M61" s="34" t="s">
        <v>25</v>
      </c>
      <c r="N61" s="38" t="s">
        <v>306</v>
      </c>
      <c r="O61" s="38"/>
      <c r="P61" s="38"/>
      <c r="U61" s="78"/>
    </row>
    <row r="62" spans="2:21" s="75" customFormat="1" ht="36" customHeight="1" x14ac:dyDescent="0.2">
      <c r="B62" s="82"/>
      <c r="C62" s="54" t="s">
        <v>220</v>
      </c>
      <c r="D62" s="38" t="s">
        <v>283</v>
      </c>
      <c r="E62" s="38">
        <v>1</v>
      </c>
      <c r="F62" s="55">
        <v>90000</v>
      </c>
      <c r="G62" s="50" t="s">
        <v>13</v>
      </c>
      <c r="H62" s="50" t="s">
        <v>298</v>
      </c>
      <c r="I62" s="56">
        <v>46143</v>
      </c>
      <c r="J62" s="34" t="s">
        <v>46</v>
      </c>
      <c r="K62" s="34" t="s">
        <v>51</v>
      </c>
      <c r="L62" s="34" t="s">
        <v>120</v>
      </c>
      <c r="M62" s="34" t="s">
        <v>25</v>
      </c>
      <c r="N62" s="38" t="s">
        <v>306</v>
      </c>
      <c r="O62" s="38"/>
      <c r="P62" s="38"/>
      <c r="U62" s="78"/>
    </row>
    <row r="63" spans="2:21" s="75" customFormat="1" ht="37.5" customHeight="1" x14ac:dyDescent="0.2">
      <c r="B63" s="82"/>
      <c r="C63" s="54" t="s">
        <v>221</v>
      </c>
      <c r="D63" s="38" t="s">
        <v>283</v>
      </c>
      <c r="E63" s="38">
        <v>1</v>
      </c>
      <c r="F63" s="55">
        <v>3785.25</v>
      </c>
      <c r="G63" s="50" t="s">
        <v>13</v>
      </c>
      <c r="H63" s="50" t="s">
        <v>298</v>
      </c>
      <c r="I63" s="56">
        <v>46082</v>
      </c>
      <c r="J63" s="34" t="s">
        <v>46</v>
      </c>
      <c r="K63" s="34" t="s">
        <v>51</v>
      </c>
      <c r="L63" s="34" t="s">
        <v>120</v>
      </c>
      <c r="M63" s="34" t="s">
        <v>25</v>
      </c>
      <c r="N63" s="38" t="s">
        <v>306</v>
      </c>
      <c r="O63" s="38"/>
      <c r="P63" s="38"/>
      <c r="U63" s="78"/>
    </row>
    <row r="64" spans="2:21" s="75" customFormat="1" ht="168.75" customHeight="1" x14ac:dyDescent="0.2">
      <c r="B64" s="82" t="s">
        <v>405</v>
      </c>
      <c r="C64" s="34" t="s">
        <v>222</v>
      </c>
      <c r="D64" s="34" t="s">
        <v>272</v>
      </c>
      <c r="E64" s="39">
        <v>40</v>
      </c>
      <c r="F64" s="31">
        <v>47232</v>
      </c>
      <c r="G64" s="38" t="s">
        <v>13</v>
      </c>
      <c r="H64" s="35" t="s">
        <v>292</v>
      </c>
      <c r="I64" s="34" t="s">
        <v>300</v>
      </c>
      <c r="J64" s="34" t="s">
        <v>46</v>
      </c>
      <c r="K64" s="34" t="s">
        <v>51</v>
      </c>
      <c r="L64" s="34" t="s">
        <v>117</v>
      </c>
      <c r="M64" s="34" t="s">
        <v>25</v>
      </c>
      <c r="N64" s="38" t="s">
        <v>306</v>
      </c>
      <c r="O64" s="34" t="s">
        <v>340</v>
      </c>
      <c r="P64" s="34" t="s">
        <v>384</v>
      </c>
      <c r="U64" s="78"/>
    </row>
    <row r="65" spans="2:21" s="75" customFormat="1" ht="195.75" customHeight="1" x14ac:dyDescent="0.2">
      <c r="B65" s="82"/>
      <c r="C65" s="34" t="s">
        <v>223</v>
      </c>
      <c r="D65" s="34" t="s">
        <v>272</v>
      </c>
      <c r="E65" s="34">
        <v>40</v>
      </c>
      <c r="F65" s="31">
        <v>6528</v>
      </c>
      <c r="G65" s="35" t="s">
        <v>13</v>
      </c>
      <c r="H65" s="35" t="s">
        <v>292</v>
      </c>
      <c r="I65" s="34" t="s">
        <v>300</v>
      </c>
      <c r="J65" s="34" t="s">
        <v>46</v>
      </c>
      <c r="K65" s="34" t="s">
        <v>51</v>
      </c>
      <c r="L65" s="34" t="s">
        <v>117</v>
      </c>
      <c r="M65" s="34" t="s">
        <v>25</v>
      </c>
      <c r="N65" s="38" t="s">
        <v>306</v>
      </c>
      <c r="O65" s="34" t="s">
        <v>340</v>
      </c>
      <c r="P65" s="34" t="s">
        <v>385</v>
      </c>
      <c r="U65" s="78"/>
    </row>
    <row r="66" spans="2:21" s="75" customFormat="1" ht="264" x14ac:dyDescent="0.2">
      <c r="B66" s="82"/>
      <c r="C66" s="34" t="s">
        <v>224</v>
      </c>
      <c r="D66" s="34" t="s">
        <v>272</v>
      </c>
      <c r="E66" s="34">
        <v>2</v>
      </c>
      <c r="F66" s="31">
        <v>3945.6</v>
      </c>
      <c r="G66" s="34" t="s">
        <v>13</v>
      </c>
      <c r="H66" s="35" t="s">
        <v>292</v>
      </c>
      <c r="I66" s="34" t="s">
        <v>301</v>
      </c>
      <c r="J66" s="34" t="s">
        <v>46</v>
      </c>
      <c r="K66" s="34" t="s">
        <v>51</v>
      </c>
      <c r="L66" s="34" t="s">
        <v>120</v>
      </c>
      <c r="M66" s="34" t="s">
        <v>25</v>
      </c>
      <c r="N66" s="38" t="s">
        <v>306</v>
      </c>
      <c r="O66" s="34" t="s">
        <v>341</v>
      </c>
      <c r="P66" s="34" t="s">
        <v>386</v>
      </c>
      <c r="U66" s="78"/>
    </row>
    <row r="67" spans="2:21" s="75" customFormat="1" ht="191.25" customHeight="1" x14ac:dyDescent="0.2">
      <c r="B67" s="82"/>
      <c r="C67" s="54" t="s">
        <v>225</v>
      </c>
      <c r="D67" s="34" t="s">
        <v>272</v>
      </c>
      <c r="E67" s="34">
        <v>1</v>
      </c>
      <c r="F67" s="31">
        <v>38400</v>
      </c>
      <c r="G67" s="34" t="s">
        <v>13</v>
      </c>
      <c r="H67" s="35" t="s">
        <v>292</v>
      </c>
      <c r="I67" s="34" t="s">
        <v>300</v>
      </c>
      <c r="J67" s="34" t="s">
        <v>46</v>
      </c>
      <c r="K67" s="34" t="s">
        <v>51</v>
      </c>
      <c r="L67" s="34" t="s">
        <v>117</v>
      </c>
      <c r="M67" s="34" t="s">
        <v>25</v>
      </c>
      <c r="N67" s="38" t="s">
        <v>306</v>
      </c>
      <c r="O67" s="34" t="s">
        <v>342</v>
      </c>
      <c r="P67" s="34" t="s">
        <v>387</v>
      </c>
      <c r="U67" s="78"/>
    </row>
    <row r="68" spans="2:21" s="75" customFormat="1" ht="162" customHeight="1" x14ac:dyDescent="0.2">
      <c r="B68" s="82"/>
      <c r="C68" s="34" t="s">
        <v>226</v>
      </c>
      <c r="D68" s="34" t="s">
        <v>272</v>
      </c>
      <c r="E68" s="34">
        <v>1</v>
      </c>
      <c r="F68" s="31">
        <v>30000</v>
      </c>
      <c r="G68" s="34" t="s">
        <v>13</v>
      </c>
      <c r="H68" s="35" t="s">
        <v>293</v>
      </c>
      <c r="I68" s="34" t="s">
        <v>302</v>
      </c>
      <c r="J68" s="34" t="s">
        <v>46</v>
      </c>
      <c r="K68" s="34" t="s">
        <v>51</v>
      </c>
      <c r="L68" s="34" t="s">
        <v>121</v>
      </c>
      <c r="M68" s="34" t="s">
        <v>25</v>
      </c>
      <c r="N68" s="38" t="s">
        <v>306</v>
      </c>
      <c r="O68" s="34" t="s">
        <v>343</v>
      </c>
      <c r="P68" s="34" t="s">
        <v>388</v>
      </c>
      <c r="U68" s="78"/>
    </row>
    <row r="69" spans="2:21" s="75" customFormat="1" ht="300" x14ac:dyDescent="0.2">
      <c r="B69" s="82"/>
      <c r="C69" s="34" t="s">
        <v>227</v>
      </c>
      <c r="D69" s="34" t="s">
        <v>272</v>
      </c>
      <c r="E69" s="34">
        <v>90</v>
      </c>
      <c r="F69" s="79">
        <v>19800</v>
      </c>
      <c r="G69" s="34" t="s">
        <v>13</v>
      </c>
      <c r="H69" s="35" t="s">
        <v>292</v>
      </c>
      <c r="I69" s="34" t="s">
        <v>302</v>
      </c>
      <c r="J69" s="34" t="s">
        <v>46</v>
      </c>
      <c r="K69" s="34" t="s">
        <v>51</v>
      </c>
      <c r="L69" s="34" t="s">
        <v>95</v>
      </c>
      <c r="M69" s="34" t="s">
        <v>25</v>
      </c>
      <c r="N69" s="38" t="s">
        <v>306</v>
      </c>
      <c r="O69" s="80" t="s">
        <v>344</v>
      </c>
      <c r="P69" s="80" t="s">
        <v>389</v>
      </c>
      <c r="U69" s="78"/>
    </row>
    <row r="70" spans="2:21" s="75" customFormat="1" ht="192.75" customHeight="1" x14ac:dyDescent="0.2">
      <c r="B70" s="82"/>
      <c r="C70" s="34" t="s">
        <v>228</v>
      </c>
      <c r="D70" s="34" t="s">
        <v>272</v>
      </c>
      <c r="E70" s="34">
        <v>1</v>
      </c>
      <c r="F70" s="31">
        <v>978931.08</v>
      </c>
      <c r="G70" s="34" t="s">
        <v>13</v>
      </c>
      <c r="H70" s="35" t="s">
        <v>299</v>
      </c>
      <c r="I70" s="34" t="s">
        <v>302</v>
      </c>
      <c r="J70" s="34" t="s">
        <v>46</v>
      </c>
      <c r="K70" s="34" t="s">
        <v>51</v>
      </c>
      <c r="L70" s="34" t="s">
        <v>121</v>
      </c>
      <c r="M70" s="34" t="s">
        <v>25</v>
      </c>
      <c r="N70" s="38" t="s">
        <v>306</v>
      </c>
      <c r="O70" s="34" t="s">
        <v>345</v>
      </c>
      <c r="P70" s="34" t="s">
        <v>390</v>
      </c>
      <c r="U70" s="78"/>
    </row>
    <row r="71" spans="2:21" s="75" customFormat="1" ht="15.75" customHeight="1" x14ac:dyDescent="0.2">
      <c r="B71" s="62" t="s">
        <v>406</v>
      </c>
      <c r="C71" s="63"/>
      <c r="D71" s="63"/>
      <c r="E71" s="63"/>
      <c r="F71" s="64">
        <f>SUM(F9:F70)</f>
        <v>11829081.649999999</v>
      </c>
      <c r="G71" s="63"/>
      <c r="H71" s="63"/>
      <c r="I71" s="63"/>
      <c r="J71" s="63"/>
      <c r="K71" s="63"/>
      <c r="L71" s="63"/>
      <c r="M71" s="63"/>
      <c r="N71" s="63"/>
      <c r="O71" s="63"/>
      <c r="P71" s="63"/>
      <c r="U71" s="78"/>
    </row>
    <row r="72" spans="2:21" s="75" customFormat="1" ht="158.25" customHeight="1" x14ac:dyDescent="0.2">
      <c r="B72" s="82" t="s">
        <v>400</v>
      </c>
      <c r="C72" s="30" t="s">
        <v>229</v>
      </c>
      <c r="D72" s="30" t="s">
        <v>272</v>
      </c>
      <c r="E72" s="30">
        <v>12</v>
      </c>
      <c r="F72" s="31">
        <v>4000</v>
      </c>
      <c r="G72" s="30" t="s">
        <v>12</v>
      </c>
      <c r="H72" s="32" t="s">
        <v>292</v>
      </c>
      <c r="I72" s="33">
        <v>46357</v>
      </c>
      <c r="J72" s="34" t="s">
        <v>46</v>
      </c>
      <c r="K72" s="34" t="s">
        <v>51</v>
      </c>
      <c r="L72" s="34" t="s">
        <v>117</v>
      </c>
      <c r="M72" s="34" t="s">
        <v>25</v>
      </c>
      <c r="N72" s="30" t="s">
        <v>306</v>
      </c>
      <c r="O72" s="29" t="s">
        <v>346</v>
      </c>
      <c r="P72" s="30" t="s">
        <v>382</v>
      </c>
      <c r="U72" s="78"/>
    </row>
    <row r="73" spans="2:21" s="75" customFormat="1" ht="385.5" customHeight="1" x14ac:dyDescent="0.2">
      <c r="B73" s="82"/>
      <c r="C73" s="30" t="s">
        <v>230</v>
      </c>
      <c r="D73" s="30" t="s">
        <v>272</v>
      </c>
      <c r="E73" s="30">
        <v>1000</v>
      </c>
      <c r="F73" s="31">
        <v>2000</v>
      </c>
      <c r="G73" s="30" t="s">
        <v>12</v>
      </c>
      <c r="H73" s="32" t="s">
        <v>292</v>
      </c>
      <c r="I73" s="33">
        <v>46174</v>
      </c>
      <c r="J73" s="34" t="s">
        <v>46</v>
      </c>
      <c r="K73" s="34" t="s">
        <v>51</v>
      </c>
      <c r="L73" s="34" t="s">
        <v>111</v>
      </c>
      <c r="M73" s="34" t="s">
        <v>25</v>
      </c>
      <c r="N73" s="30" t="s">
        <v>306</v>
      </c>
      <c r="O73" s="30" t="s">
        <v>347</v>
      </c>
      <c r="P73" s="38"/>
      <c r="U73" s="78"/>
    </row>
    <row r="74" spans="2:21" s="75" customFormat="1" ht="51" customHeight="1" x14ac:dyDescent="0.2">
      <c r="B74" s="82"/>
      <c r="C74" s="30" t="s">
        <v>231</v>
      </c>
      <c r="D74" s="30" t="s">
        <v>272</v>
      </c>
      <c r="E74" s="30">
        <v>500</v>
      </c>
      <c r="F74" s="31">
        <v>80000</v>
      </c>
      <c r="G74" s="30" t="s">
        <v>12</v>
      </c>
      <c r="H74" s="32" t="s">
        <v>292</v>
      </c>
      <c r="I74" s="33">
        <v>46296</v>
      </c>
      <c r="J74" s="34" t="s">
        <v>46</v>
      </c>
      <c r="K74" s="34" t="s">
        <v>51</v>
      </c>
      <c r="L74" s="34" t="s">
        <v>113</v>
      </c>
      <c r="M74" s="34" t="s">
        <v>25</v>
      </c>
      <c r="N74" s="30" t="s">
        <v>306</v>
      </c>
      <c r="O74" s="30" t="s">
        <v>348</v>
      </c>
      <c r="P74" s="38"/>
      <c r="U74" s="78"/>
    </row>
    <row r="75" spans="2:21" s="75" customFormat="1" ht="120.75" customHeight="1" x14ac:dyDescent="0.2">
      <c r="B75" s="82"/>
      <c r="C75" s="34" t="s">
        <v>232</v>
      </c>
      <c r="D75" s="34" t="s">
        <v>272</v>
      </c>
      <c r="E75" s="34">
        <v>1</v>
      </c>
      <c r="F75" s="31">
        <v>4000</v>
      </c>
      <c r="G75" s="34" t="s">
        <v>12</v>
      </c>
      <c r="H75" s="35" t="s">
        <v>292</v>
      </c>
      <c r="I75" s="36">
        <v>46143</v>
      </c>
      <c r="J75" s="34" t="s">
        <v>46</v>
      </c>
      <c r="K75" s="34" t="s">
        <v>51</v>
      </c>
      <c r="L75" s="34" t="s">
        <v>121</v>
      </c>
      <c r="M75" s="34" t="s">
        <v>25</v>
      </c>
      <c r="N75" s="30" t="s">
        <v>306</v>
      </c>
      <c r="O75" s="34" t="s">
        <v>349</v>
      </c>
      <c r="P75" s="38"/>
      <c r="U75" s="78"/>
    </row>
    <row r="76" spans="2:21" s="75" customFormat="1" ht="234.6" customHeight="1" x14ac:dyDescent="0.2">
      <c r="B76" s="82"/>
      <c r="C76" s="30" t="s">
        <v>233</v>
      </c>
      <c r="D76" s="30" t="s">
        <v>272</v>
      </c>
      <c r="E76" s="30">
        <v>1</v>
      </c>
      <c r="F76" s="103">
        <v>18000</v>
      </c>
      <c r="G76" s="30" t="s">
        <v>12</v>
      </c>
      <c r="H76" s="32" t="s">
        <v>292</v>
      </c>
      <c r="I76" s="33">
        <v>46266</v>
      </c>
      <c r="J76" s="34" t="s">
        <v>47</v>
      </c>
      <c r="K76" s="34" t="s">
        <v>51</v>
      </c>
      <c r="L76" s="34" t="s">
        <v>131</v>
      </c>
      <c r="M76" s="34" t="s">
        <v>25</v>
      </c>
      <c r="N76" s="34" t="s">
        <v>304</v>
      </c>
      <c r="O76" s="29" t="s">
        <v>350</v>
      </c>
      <c r="P76" s="34"/>
      <c r="U76" s="78"/>
    </row>
    <row r="77" spans="2:21" s="75" customFormat="1" ht="159" customHeight="1" x14ac:dyDescent="0.2">
      <c r="B77" s="82"/>
      <c r="C77" s="34" t="s">
        <v>234</v>
      </c>
      <c r="D77" s="34" t="s">
        <v>272</v>
      </c>
      <c r="E77" s="34">
        <v>1</v>
      </c>
      <c r="F77" s="31">
        <v>134000</v>
      </c>
      <c r="G77" s="34" t="s">
        <v>12</v>
      </c>
      <c r="H77" s="35" t="s">
        <v>292</v>
      </c>
      <c r="I77" s="36">
        <v>46296</v>
      </c>
      <c r="J77" s="34" t="s">
        <v>46</v>
      </c>
      <c r="K77" s="34" t="s">
        <v>51</v>
      </c>
      <c r="L77" s="34" t="s">
        <v>120</v>
      </c>
      <c r="M77" s="34" t="s">
        <v>25</v>
      </c>
      <c r="N77" s="34" t="s">
        <v>304</v>
      </c>
      <c r="O77" s="37" t="s">
        <v>351</v>
      </c>
      <c r="P77" s="34" t="s">
        <v>382</v>
      </c>
      <c r="U77" s="78"/>
    </row>
    <row r="78" spans="2:21" s="75" customFormat="1" ht="38.25" customHeight="1" x14ac:dyDescent="0.2">
      <c r="B78" s="82" t="s">
        <v>401</v>
      </c>
      <c r="C78" s="38" t="s">
        <v>235</v>
      </c>
      <c r="D78" s="38" t="s">
        <v>272</v>
      </c>
      <c r="E78" s="38">
        <v>2</v>
      </c>
      <c r="F78" s="107">
        <v>60000</v>
      </c>
      <c r="G78" s="38" t="s">
        <v>12</v>
      </c>
      <c r="H78" s="65" t="s">
        <v>292</v>
      </c>
      <c r="I78" s="66">
        <v>46235</v>
      </c>
      <c r="J78" s="34" t="s">
        <v>47</v>
      </c>
      <c r="K78" s="34" t="s">
        <v>51</v>
      </c>
      <c r="L78" s="34" t="s">
        <v>131</v>
      </c>
      <c r="M78" s="34" t="s">
        <v>25</v>
      </c>
      <c r="N78" s="30" t="s">
        <v>306</v>
      </c>
      <c r="O78" s="34" t="s">
        <v>352</v>
      </c>
      <c r="P78" s="38"/>
      <c r="U78" s="78"/>
    </row>
    <row r="79" spans="2:21" s="75" customFormat="1" ht="41.25" customHeight="1" x14ac:dyDescent="0.2">
      <c r="B79" s="82"/>
      <c r="C79" s="38" t="s">
        <v>236</v>
      </c>
      <c r="D79" s="38" t="s">
        <v>284</v>
      </c>
      <c r="E79" s="38">
        <v>20</v>
      </c>
      <c r="F79" s="107">
        <v>14000</v>
      </c>
      <c r="G79" s="38" t="s">
        <v>12</v>
      </c>
      <c r="H79" s="65" t="s">
        <v>292</v>
      </c>
      <c r="I79" s="66">
        <v>46235</v>
      </c>
      <c r="J79" s="34" t="s">
        <v>47</v>
      </c>
      <c r="K79" s="34" t="s">
        <v>51</v>
      </c>
      <c r="L79" s="34" t="s">
        <v>131</v>
      </c>
      <c r="M79" s="34" t="s">
        <v>25</v>
      </c>
      <c r="N79" s="30" t="s">
        <v>306</v>
      </c>
      <c r="O79" s="34" t="s">
        <v>353</v>
      </c>
      <c r="P79" s="38"/>
      <c r="U79" s="78"/>
    </row>
    <row r="80" spans="2:21" s="75" customFormat="1" ht="36.75" customHeight="1" x14ac:dyDescent="0.2">
      <c r="B80" s="82"/>
      <c r="C80" s="34" t="s">
        <v>237</v>
      </c>
      <c r="D80" s="34" t="s">
        <v>272</v>
      </c>
      <c r="E80" s="67">
        <v>1000</v>
      </c>
      <c r="F80" s="31">
        <v>6000</v>
      </c>
      <c r="G80" s="34" t="s">
        <v>12</v>
      </c>
      <c r="H80" s="35" t="s">
        <v>292</v>
      </c>
      <c r="I80" s="40">
        <v>46235</v>
      </c>
      <c r="J80" s="34" t="s">
        <v>46</v>
      </c>
      <c r="K80" s="34" t="s">
        <v>51</v>
      </c>
      <c r="L80" s="34" t="s">
        <v>111</v>
      </c>
      <c r="M80" s="34" t="s">
        <v>25</v>
      </c>
      <c r="N80" s="30" t="s">
        <v>306</v>
      </c>
      <c r="O80" s="34" t="s">
        <v>354</v>
      </c>
      <c r="P80" s="38"/>
      <c r="U80" s="78"/>
    </row>
    <row r="81" spans="2:21" s="75" customFormat="1" ht="48" customHeight="1" x14ac:dyDescent="0.2">
      <c r="B81" s="82"/>
      <c r="C81" s="34" t="s">
        <v>238</v>
      </c>
      <c r="D81" s="34" t="s">
        <v>272</v>
      </c>
      <c r="E81" s="34">
        <v>1</v>
      </c>
      <c r="F81" s="104">
        <v>1500</v>
      </c>
      <c r="G81" s="34" t="s">
        <v>12</v>
      </c>
      <c r="H81" s="35" t="s">
        <v>292</v>
      </c>
      <c r="I81" s="40">
        <v>46235</v>
      </c>
      <c r="J81" s="34" t="s">
        <v>47</v>
      </c>
      <c r="K81" s="34" t="s">
        <v>51</v>
      </c>
      <c r="L81" s="34" t="s">
        <v>131</v>
      </c>
      <c r="M81" s="34" t="s">
        <v>25</v>
      </c>
      <c r="N81" s="30" t="s">
        <v>306</v>
      </c>
      <c r="O81" s="34" t="s">
        <v>355</v>
      </c>
      <c r="P81" s="38"/>
      <c r="U81" s="78"/>
    </row>
    <row r="82" spans="2:21" s="75" customFormat="1" ht="39.75" customHeight="1" x14ac:dyDescent="0.2">
      <c r="B82" s="82"/>
      <c r="C82" s="34" t="s">
        <v>239</v>
      </c>
      <c r="D82" s="34" t="s">
        <v>272</v>
      </c>
      <c r="E82" s="34">
        <v>1</v>
      </c>
      <c r="F82" s="104">
        <v>7500</v>
      </c>
      <c r="G82" s="34" t="s">
        <v>12</v>
      </c>
      <c r="H82" s="35" t="s">
        <v>292</v>
      </c>
      <c r="I82" s="40">
        <v>46235</v>
      </c>
      <c r="J82" s="34" t="s">
        <v>47</v>
      </c>
      <c r="K82" s="34" t="s">
        <v>51</v>
      </c>
      <c r="L82" s="34" t="s">
        <v>131</v>
      </c>
      <c r="M82" s="34" t="s">
        <v>25</v>
      </c>
      <c r="N82" s="30" t="s">
        <v>306</v>
      </c>
      <c r="O82" s="34" t="s">
        <v>356</v>
      </c>
      <c r="P82" s="38"/>
      <c r="U82" s="78"/>
    </row>
    <row r="83" spans="2:21" s="75" customFormat="1" ht="43.5" customHeight="1" x14ac:dyDescent="0.2">
      <c r="B83" s="82"/>
      <c r="C83" s="34" t="s">
        <v>240</v>
      </c>
      <c r="D83" s="34" t="s">
        <v>272</v>
      </c>
      <c r="E83" s="34">
        <v>300</v>
      </c>
      <c r="F83" s="31">
        <v>10000</v>
      </c>
      <c r="G83" s="34" t="s">
        <v>12</v>
      </c>
      <c r="H83" s="35" t="s">
        <v>292</v>
      </c>
      <c r="I83" s="40">
        <v>46235</v>
      </c>
      <c r="J83" s="34" t="s">
        <v>46</v>
      </c>
      <c r="K83" s="34" t="s">
        <v>51</v>
      </c>
      <c r="L83" s="34" t="s">
        <v>111</v>
      </c>
      <c r="M83" s="34" t="s">
        <v>25</v>
      </c>
      <c r="N83" s="30" t="s">
        <v>306</v>
      </c>
      <c r="O83" s="34" t="s">
        <v>357</v>
      </c>
      <c r="P83" s="38"/>
      <c r="U83" s="78"/>
    </row>
    <row r="84" spans="2:21" s="75" customFormat="1" ht="36" customHeight="1" x14ac:dyDescent="0.2">
      <c r="B84" s="82"/>
      <c r="C84" s="34" t="s">
        <v>241</v>
      </c>
      <c r="D84" s="34" t="s">
        <v>272</v>
      </c>
      <c r="E84" s="34">
        <v>10</v>
      </c>
      <c r="F84" s="31">
        <v>700</v>
      </c>
      <c r="G84" s="34" t="s">
        <v>12</v>
      </c>
      <c r="H84" s="35" t="s">
        <v>292</v>
      </c>
      <c r="I84" s="40">
        <v>46082</v>
      </c>
      <c r="J84" s="34" t="s">
        <v>46</v>
      </c>
      <c r="K84" s="34" t="s">
        <v>51</v>
      </c>
      <c r="L84" s="34" t="s">
        <v>111</v>
      </c>
      <c r="M84" s="34" t="s">
        <v>25</v>
      </c>
      <c r="N84" s="30" t="s">
        <v>306</v>
      </c>
      <c r="O84" s="34" t="s">
        <v>358</v>
      </c>
      <c r="P84" s="38"/>
      <c r="U84" s="78"/>
    </row>
    <row r="85" spans="2:21" s="75" customFormat="1" ht="41.25" customHeight="1" x14ac:dyDescent="0.2">
      <c r="B85" s="82"/>
      <c r="C85" s="34" t="s">
        <v>242</v>
      </c>
      <c r="D85" s="34" t="s">
        <v>285</v>
      </c>
      <c r="E85" s="34">
        <v>12</v>
      </c>
      <c r="F85" s="31">
        <v>6000</v>
      </c>
      <c r="G85" s="34" t="s">
        <v>12</v>
      </c>
      <c r="H85" s="35" t="s">
        <v>292</v>
      </c>
      <c r="I85" s="40">
        <v>46082</v>
      </c>
      <c r="J85" s="34" t="s">
        <v>46</v>
      </c>
      <c r="K85" s="34" t="s">
        <v>51</v>
      </c>
      <c r="L85" s="34" t="s">
        <v>120</v>
      </c>
      <c r="M85" s="34" t="s">
        <v>25</v>
      </c>
      <c r="N85" s="30" t="s">
        <v>306</v>
      </c>
      <c r="O85" s="34" t="s">
        <v>359</v>
      </c>
      <c r="P85" s="38"/>
      <c r="U85" s="78"/>
    </row>
    <row r="86" spans="2:21" s="75" customFormat="1" ht="34.5" customHeight="1" x14ac:dyDescent="0.2">
      <c r="B86" s="82"/>
      <c r="C86" s="34" t="s">
        <v>243</v>
      </c>
      <c r="D86" s="38" t="s">
        <v>272</v>
      </c>
      <c r="E86" s="38">
        <v>2500</v>
      </c>
      <c r="F86" s="68">
        <v>23000</v>
      </c>
      <c r="G86" s="38" t="s">
        <v>12</v>
      </c>
      <c r="H86" s="65" t="s">
        <v>292</v>
      </c>
      <c r="I86" s="66">
        <v>46235</v>
      </c>
      <c r="J86" s="34" t="s">
        <v>46</v>
      </c>
      <c r="K86" s="34" t="s">
        <v>51</v>
      </c>
      <c r="L86" s="34" t="s">
        <v>111</v>
      </c>
      <c r="M86" s="34" t="s">
        <v>25</v>
      </c>
      <c r="N86" s="30" t="s">
        <v>306</v>
      </c>
      <c r="O86" s="34" t="s">
        <v>360</v>
      </c>
      <c r="P86" s="38"/>
      <c r="U86" s="78"/>
    </row>
    <row r="87" spans="2:21" s="75" customFormat="1" ht="60" customHeight="1" x14ac:dyDescent="0.2">
      <c r="B87" s="82" t="s">
        <v>402</v>
      </c>
      <c r="C87" s="30" t="s">
        <v>244</v>
      </c>
      <c r="D87" s="34" t="s">
        <v>272</v>
      </c>
      <c r="E87" s="30">
        <v>1</v>
      </c>
      <c r="F87" s="31">
        <v>50000</v>
      </c>
      <c r="G87" s="30" t="s">
        <v>290</v>
      </c>
      <c r="H87" s="35" t="s">
        <v>292</v>
      </c>
      <c r="I87" s="43">
        <v>46296</v>
      </c>
      <c r="J87" s="34" t="s">
        <v>46</v>
      </c>
      <c r="K87" s="34" t="s">
        <v>51</v>
      </c>
      <c r="L87" s="34" t="s">
        <v>121</v>
      </c>
      <c r="M87" s="34" t="s">
        <v>25</v>
      </c>
      <c r="N87" s="30" t="s">
        <v>306</v>
      </c>
      <c r="O87" s="30" t="s">
        <v>361</v>
      </c>
      <c r="P87" s="38"/>
      <c r="U87" s="78"/>
    </row>
    <row r="88" spans="2:21" s="75" customFormat="1" ht="48" customHeight="1" x14ac:dyDescent="0.2">
      <c r="B88" s="82"/>
      <c r="C88" s="30" t="s">
        <v>245</v>
      </c>
      <c r="D88" s="34" t="s">
        <v>272</v>
      </c>
      <c r="E88" s="30">
        <v>1</v>
      </c>
      <c r="F88" s="103">
        <v>15000</v>
      </c>
      <c r="G88" s="30" t="s">
        <v>290</v>
      </c>
      <c r="H88" s="35" t="s">
        <v>292</v>
      </c>
      <c r="I88" s="43">
        <v>46204</v>
      </c>
      <c r="J88" s="34" t="s">
        <v>47</v>
      </c>
      <c r="K88" s="34" t="s">
        <v>51</v>
      </c>
      <c r="L88" s="34" t="s">
        <v>131</v>
      </c>
      <c r="M88" s="34" t="s">
        <v>25</v>
      </c>
      <c r="N88" s="30" t="s">
        <v>306</v>
      </c>
      <c r="O88" s="30" t="s">
        <v>362</v>
      </c>
      <c r="P88" s="38"/>
      <c r="U88" s="78"/>
    </row>
    <row r="89" spans="2:21" s="75" customFormat="1" ht="69" customHeight="1" x14ac:dyDescent="0.2">
      <c r="B89" s="82"/>
      <c r="C89" s="30" t="s">
        <v>246</v>
      </c>
      <c r="D89" s="34" t="s">
        <v>272</v>
      </c>
      <c r="E89" s="30">
        <v>1</v>
      </c>
      <c r="F89" s="31">
        <v>80000</v>
      </c>
      <c r="G89" s="30" t="s">
        <v>290</v>
      </c>
      <c r="H89" s="35" t="s">
        <v>292</v>
      </c>
      <c r="I89" s="43">
        <v>46235</v>
      </c>
      <c r="J89" s="34" t="s">
        <v>46</v>
      </c>
      <c r="K89" s="34" t="s">
        <v>51</v>
      </c>
      <c r="L89" s="34" t="s">
        <v>131</v>
      </c>
      <c r="M89" s="34" t="s">
        <v>25</v>
      </c>
      <c r="N89" s="30" t="s">
        <v>306</v>
      </c>
      <c r="O89" s="30" t="s">
        <v>363</v>
      </c>
      <c r="P89" s="38"/>
      <c r="U89" s="78"/>
    </row>
    <row r="90" spans="2:21" s="75" customFormat="1" ht="73.5" customHeight="1" x14ac:dyDescent="0.2">
      <c r="B90" s="82"/>
      <c r="C90" s="34" t="s">
        <v>247</v>
      </c>
      <c r="D90" s="34" t="s">
        <v>272</v>
      </c>
      <c r="E90" s="34">
        <v>1</v>
      </c>
      <c r="F90" s="106">
        <v>2500</v>
      </c>
      <c r="G90" s="34" t="s">
        <v>12</v>
      </c>
      <c r="H90" s="35" t="s">
        <v>292</v>
      </c>
      <c r="I90" s="56">
        <v>46296</v>
      </c>
      <c r="J90" s="34" t="s">
        <v>47</v>
      </c>
      <c r="K90" s="34" t="s">
        <v>51</v>
      </c>
      <c r="L90" s="34" t="s">
        <v>131</v>
      </c>
      <c r="M90" s="34" t="s">
        <v>25</v>
      </c>
      <c r="N90" s="30" t="s">
        <v>306</v>
      </c>
      <c r="O90" s="37" t="s">
        <v>364</v>
      </c>
      <c r="P90" s="34"/>
      <c r="U90" s="78"/>
    </row>
    <row r="91" spans="2:21" s="75" customFormat="1" ht="75.75" customHeight="1" x14ac:dyDescent="0.2">
      <c r="B91" s="82"/>
      <c r="C91" s="34" t="s">
        <v>248</v>
      </c>
      <c r="D91" s="34" t="s">
        <v>272</v>
      </c>
      <c r="E91" s="34">
        <v>1</v>
      </c>
      <c r="F91" s="106">
        <v>3000</v>
      </c>
      <c r="G91" s="34" t="s">
        <v>12</v>
      </c>
      <c r="H91" s="35" t="s">
        <v>292</v>
      </c>
      <c r="I91" s="56">
        <v>46296</v>
      </c>
      <c r="J91" s="34" t="s">
        <v>47</v>
      </c>
      <c r="K91" s="34" t="s">
        <v>51</v>
      </c>
      <c r="L91" s="34" t="s">
        <v>131</v>
      </c>
      <c r="M91" s="34" t="s">
        <v>25</v>
      </c>
      <c r="N91" s="30" t="s">
        <v>306</v>
      </c>
      <c r="O91" s="37" t="s">
        <v>365</v>
      </c>
      <c r="P91" s="34"/>
      <c r="U91" s="78"/>
    </row>
    <row r="92" spans="2:21" s="75" customFormat="1" ht="60" customHeight="1" x14ac:dyDescent="0.2">
      <c r="B92" s="82" t="s">
        <v>403</v>
      </c>
      <c r="C92" s="30" t="s">
        <v>249</v>
      </c>
      <c r="D92" s="30" t="s">
        <v>272</v>
      </c>
      <c r="E92" s="42">
        <v>10</v>
      </c>
      <c r="F92" s="31">
        <v>2200</v>
      </c>
      <c r="G92" s="29" t="s">
        <v>12</v>
      </c>
      <c r="H92" s="32" t="s">
        <v>292</v>
      </c>
      <c r="I92" s="33">
        <v>46054</v>
      </c>
      <c r="J92" s="34" t="s">
        <v>46</v>
      </c>
      <c r="K92" s="34" t="s">
        <v>51</v>
      </c>
      <c r="L92" s="34" t="s">
        <v>95</v>
      </c>
      <c r="M92" s="34" t="s">
        <v>25</v>
      </c>
      <c r="N92" s="30" t="s">
        <v>306</v>
      </c>
      <c r="O92" s="30" t="s">
        <v>366</v>
      </c>
      <c r="P92" s="45"/>
      <c r="U92" s="78"/>
    </row>
    <row r="93" spans="2:21" s="75" customFormat="1" ht="72" x14ac:dyDescent="0.2">
      <c r="B93" s="82"/>
      <c r="C93" s="30" t="s">
        <v>250</v>
      </c>
      <c r="D93" s="30" t="s">
        <v>272</v>
      </c>
      <c r="E93" s="42">
        <v>5</v>
      </c>
      <c r="F93" s="31">
        <v>2000</v>
      </c>
      <c r="G93" s="32" t="s">
        <v>12</v>
      </c>
      <c r="H93" s="32" t="s">
        <v>292</v>
      </c>
      <c r="I93" s="33">
        <v>46056</v>
      </c>
      <c r="J93" s="34" t="s">
        <v>46</v>
      </c>
      <c r="K93" s="34" t="s">
        <v>51</v>
      </c>
      <c r="L93" s="34" t="s">
        <v>95</v>
      </c>
      <c r="M93" s="34" t="s">
        <v>25</v>
      </c>
      <c r="N93" s="30" t="s">
        <v>306</v>
      </c>
      <c r="O93" s="30" t="s">
        <v>367</v>
      </c>
      <c r="P93" s="46" t="s">
        <v>391</v>
      </c>
      <c r="U93" s="78"/>
    </row>
    <row r="94" spans="2:21" s="75" customFormat="1" ht="72" x14ac:dyDescent="0.2">
      <c r="B94" s="82"/>
      <c r="C94" s="30" t="s">
        <v>251</v>
      </c>
      <c r="D94" s="30" t="s">
        <v>272</v>
      </c>
      <c r="E94" s="42">
        <v>4</v>
      </c>
      <c r="F94" s="31">
        <v>4000</v>
      </c>
      <c r="G94" s="30" t="s">
        <v>12</v>
      </c>
      <c r="H94" s="34" t="s">
        <v>296</v>
      </c>
      <c r="I94" s="33">
        <v>46056</v>
      </c>
      <c r="J94" s="34" t="s">
        <v>46</v>
      </c>
      <c r="K94" s="34" t="s">
        <v>51</v>
      </c>
      <c r="L94" s="34" t="s">
        <v>114</v>
      </c>
      <c r="M94" s="34" t="s">
        <v>25</v>
      </c>
      <c r="N94" s="30" t="s">
        <v>306</v>
      </c>
      <c r="O94" s="30" t="s">
        <v>368</v>
      </c>
      <c r="P94" s="46" t="s">
        <v>391</v>
      </c>
      <c r="U94" s="78"/>
    </row>
    <row r="95" spans="2:21" s="75" customFormat="1" ht="84" customHeight="1" x14ac:dyDescent="0.2">
      <c r="B95" s="82"/>
      <c r="C95" s="30" t="s">
        <v>252</v>
      </c>
      <c r="D95" s="30" t="s">
        <v>272</v>
      </c>
      <c r="E95" s="42">
        <v>2</v>
      </c>
      <c r="F95" s="31">
        <v>800</v>
      </c>
      <c r="G95" s="30" t="s">
        <v>12</v>
      </c>
      <c r="H95" s="32" t="s">
        <v>292</v>
      </c>
      <c r="I95" s="33">
        <v>46174</v>
      </c>
      <c r="J95" s="34" t="s">
        <v>46</v>
      </c>
      <c r="K95" s="34" t="s">
        <v>51</v>
      </c>
      <c r="L95" s="34" t="s">
        <v>117</v>
      </c>
      <c r="M95" s="34" t="s">
        <v>25</v>
      </c>
      <c r="N95" s="30" t="s">
        <v>306</v>
      </c>
      <c r="O95" s="46" t="s">
        <v>369</v>
      </c>
      <c r="P95" s="30"/>
      <c r="U95" s="78"/>
    </row>
    <row r="96" spans="2:21" s="75" customFormat="1" ht="72.599999999999994" customHeight="1" x14ac:dyDescent="0.2">
      <c r="B96" s="82"/>
      <c r="C96" s="30" t="s">
        <v>253</v>
      </c>
      <c r="D96" s="30" t="s">
        <v>272</v>
      </c>
      <c r="E96" s="42">
        <v>1</v>
      </c>
      <c r="F96" s="31">
        <v>10000</v>
      </c>
      <c r="G96" s="29" t="s">
        <v>12</v>
      </c>
      <c r="H96" s="32" t="s">
        <v>292</v>
      </c>
      <c r="I96" s="33">
        <v>46204</v>
      </c>
      <c r="J96" s="34" t="s">
        <v>46</v>
      </c>
      <c r="K96" s="34" t="s">
        <v>51</v>
      </c>
      <c r="L96" s="34" t="s">
        <v>120</v>
      </c>
      <c r="M96" s="34" t="s">
        <v>25</v>
      </c>
      <c r="N96" s="30" t="s">
        <v>306</v>
      </c>
      <c r="O96" s="30" t="s">
        <v>253</v>
      </c>
      <c r="P96" s="45"/>
      <c r="U96" s="78"/>
    </row>
    <row r="97" spans="2:21" s="75" customFormat="1" ht="48" x14ac:dyDescent="0.2">
      <c r="B97" s="82" t="s">
        <v>404</v>
      </c>
      <c r="C97" s="34" t="s">
        <v>254</v>
      </c>
      <c r="D97" s="38" t="s">
        <v>272</v>
      </c>
      <c r="E97" s="38">
        <v>212</v>
      </c>
      <c r="F97" s="55">
        <v>695.5</v>
      </c>
      <c r="G97" s="53" t="s">
        <v>12</v>
      </c>
      <c r="H97" s="50" t="s">
        <v>298</v>
      </c>
      <c r="I97" s="56">
        <v>46082</v>
      </c>
      <c r="J97" s="34" t="s">
        <v>46</v>
      </c>
      <c r="K97" s="34" t="s">
        <v>51</v>
      </c>
      <c r="L97" s="34" t="s">
        <v>111</v>
      </c>
      <c r="M97" s="34" t="s">
        <v>25</v>
      </c>
      <c r="N97" s="38" t="s">
        <v>306</v>
      </c>
      <c r="O97" s="38"/>
      <c r="P97" s="38"/>
      <c r="U97" s="78"/>
    </row>
    <row r="98" spans="2:21" s="75" customFormat="1" ht="36.75" customHeight="1" x14ac:dyDescent="0.2">
      <c r="B98" s="82"/>
      <c r="C98" s="54" t="s">
        <v>255</v>
      </c>
      <c r="D98" s="38" t="s">
        <v>272</v>
      </c>
      <c r="E98" s="50">
        <v>50</v>
      </c>
      <c r="F98" s="55">
        <v>350</v>
      </c>
      <c r="G98" s="53" t="s">
        <v>12</v>
      </c>
      <c r="H98" s="50" t="s">
        <v>298</v>
      </c>
      <c r="I98" s="56">
        <v>46082</v>
      </c>
      <c r="J98" s="34" t="s">
        <v>46</v>
      </c>
      <c r="K98" s="34" t="s">
        <v>51</v>
      </c>
      <c r="L98" s="34" t="s">
        <v>111</v>
      </c>
      <c r="M98" s="34" t="s">
        <v>25</v>
      </c>
      <c r="N98" s="38" t="s">
        <v>306</v>
      </c>
      <c r="O98" s="38"/>
      <c r="P98" s="38"/>
      <c r="U98" s="78"/>
    </row>
    <row r="99" spans="2:21" s="75" customFormat="1" ht="39.75" customHeight="1" x14ac:dyDescent="0.2">
      <c r="B99" s="82"/>
      <c r="C99" s="54" t="s">
        <v>256</v>
      </c>
      <c r="D99" s="38" t="s">
        <v>272</v>
      </c>
      <c r="E99" s="53">
        <v>50</v>
      </c>
      <c r="F99" s="55">
        <v>350</v>
      </c>
      <c r="G99" s="50" t="s">
        <v>12</v>
      </c>
      <c r="H99" s="50" t="s">
        <v>298</v>
      </c>
      <c r="I99" s="56">
        <v>46082</v>
      </c>
      <c r="J99" s="34" t="s">
        <v>46</v>
      </c>
      <c r="K99" s="34" t="s">
        <v>51</v>
      </c>
      <c r="L99" s="34" t="s">
        <v>111</v>
      </c>
      <c r="M99" s="34" t="s">
        <v>25</v>
      </c>
      <c r="N99" s="38" t="s">
        <v>306</v>
      </c>
      <c r="O99" s="38"/>
      <c r="P99" s="38"/>
      <c r="U99" s="78"/>
    </row>
    <row r="100" spans="2:21" s="75" customFormat="1" ht="36.75" customHeight="1" x14ac:dyDescent="0.2">
      <c r="B100" s="82"/>
      <c r="C100" s="54" t="s">
        <v>257</v>
      </c>
      <c r="D100" s="38" t="s">
        <v>272</v>
      </c>
      <c r="E100" s="38">
        <v>100</v>
      </c>
      <c r="F100" s="55">
        <v>1750</v>
      </c>
      <c r="G100" s="50" t="s">
        <v>12</v>
      </c>
      <c r="H100" s="50" t="s">
        <v>298</v>
      </c>
      <c r="I100" s="56">
        <v>46082</v>
      </c>
      <c r="J100" s="34" t="s">
        <v>46</v>
      </c>
      <c r="K100" s="34" t="s">
        <v>51</v>
      </c>
      <c r="L100" s="34" t="s">
        <v>111</v>
      </c>
      <c r="M100" s="34" t="s">
        <v>25</v>
      </c>
      <c r="N100" s="38" t="s">
        <v>306</v>
      </c>
      <c r="O100" s="38"/>
      <c r="P100" s="38"/>
      <c r="U100" s="78"/>
    </row>
    <row r="101" spans="2:21" s="75" customFormat="1" ht="46.5" customHeight="1" x14ac:dyDescent="0.2">
      <c r="B101" s="82"/>
      <c r="C101" s="54" t="s">
        <v>258</v>
      </c>
      <c r="D101" s="38" t="s">
        <v>272</v>
      </c>
      <c r="E101" s="38">
        <v>2</v>
      </c>
      <c r="F101" s="105">
        <v>1700</v>
      </c>
      <c r="G101" s="50" t="s">
        <v>12</v>
      </c>
      <c r="H101" s="50" t="s">
        <v>298</v>
      </c>
      <c r="I101" s="56">
        <v>46082</v>
      </c>
      <c r="J101" s="34" t="s">
        <v>47</v>
      </c>
      <c r="K101" s="34" t="s">
        <v>51</v>
      </c>
      <c r="L101" s="34" t="s">
        <v>131</v>
      </c>
      <c r="M101" s="34" t="s">
        <v>25</v>
      </c>
      <c r="N101" s="38" t="s">
        <v>306</v>
      </c>
      <c r="O101" s="38"/>
      <c r="P101" s="38"/>
      <c r="U101" s="78"/>
    </row>
    <row r="102" spans="2:21" s="75" customFormat="1" ht="168.75" customHeight="1" x14ac:dyDescent="0.2">
      <c r="B102" s="82" t="s">
        <v>405</v>
      </c>
      <c r="C102" s="34" t="s">
        <v>259</v>
      </c>
      <c r="D102" s="34" t="s">
        <v>272</v>
      </c>
      <c r="E102" s="34">
        <v>30</v>
      </c>
      <c r="F102" s="55">
        <v>17712</v>
      </c>
      <c r="G102" s="34" t="s">
        <v>12</v>
      </c>
      <c r="H102" s="35" t="s">
        <v>292</v>
      </c>
      <c r="I102" s="34" t="s">
        <v>300</v>
      </c>
      <c r="J102" s="34" t="s">
        <v>46</v>
      </c>
      <c r="K102" s="34" t="s">
        <v>51</v>
      </c>
      <c r="L102" s="34" t="s">
        <v>117</v>
      </c>
      <c r="M102" s="34" t="s">
        <v>25</v>
      </c>
      <c r="N102" s="38" t="s">
        <v>306</v>
      </c>
      <c r="O102" s="34" t="s">
        <v>370</v>
      </c>
      <c r="P102" s="34" t="s">
        <v>392</v>
      </c>
      <c r="U102" s="78"/>
    </row>
    <row r="103" spans="2:21" s="75" customFormat="1" ht="210" customHeight="1" x14ac:dyDescent="0.2">
      <c r="B103" s="82"/>
      <c r="C103" s="34" t="s">
        <v>260</v>
      </c>
      <c r="D103" s="34" t="s">
        <v>272</v>
      </c>
      <c r="E103" s="34">
        <v>30</v>
      </c>
      <c r="F103" s="31">
        <v>2448</v>
      </c>
      <c r="G103" s="34" t="s">
        <v>12</v>
      </c>
      <c r="H103" s="35" t="s">
        <v>292</v>
      </c>
      <c r="I103" s="34" t="s">
        <v>300</v>
      </c>
      <c r="J103" s="34" t="s">
        <v>46</v>
      </c>
      <c r="K103" s="34" t="s">
        <v>51</v>
      </c>
      <c r="L103" s="34" t="s">
        <v>117</v>
      </c>
      <c r="M103" s="34" t="s">
        <v>25</v>
      </c>
      <c r="N103" s="38" t="s">
        <v>306</v>
      </c>
      <c r="O103" s="34" t="s">
        <v>371</v>
      </c>
      <c r="P103" s="34" t="s">
        <v>393</v>
      </c>
      <c r="U103" s="78"/>
    </row>
    <row r="104" spans="2:21" s="75" customFormat="1" ht="165.75" customHeight="1" x14ac:dyDescent="0.2">
      <c r="B104" s="82"/>
      <c r="C104" s="34" t="s">
        <v>261</v>
      </c>
      <c r="D104" s="34" t="s">
        <v>272</v>
      </c>
      <c r="E104" s="34">
        <v>20</v>
      </c>
      <c r="F104" s="31">
        <v>11808</v>
      </c>
      <c r="G104" s="34" t="s">
        <v>12</v>
      </c>
      <c r="H104" s="35" t="s">
        <v>292</v>
      </c>
      <c r="I104" s="34" t="s">
        <v>301</v>
      </c>
      <c r="J104" s="34" t="s">
        <v>46</v>
      </c>
      <c r="K104" s="34" t="s">
        <v>51</v>
      </c>
      <c r="L104" s="34" t="s">
        <v>117</v>
      </c>
      <c r="M104" s="34" t="s">
        <v>25</v>
      </c>
      <c r="N104" s="38" t="s">
        <v>306</v>
      </c>
      <c r="O104" s="34" t="s">
        <v>372</v>
      </c>
      <c r="P104" s="34" t="s">
        <v>394</v>
      </c>
      <c r="U104" s="78"/>
    </row>
    <row r="105" spans="2:21" s="75" customFormat="1" ht="184.5" customHeight="1" x14ac:dyDescent="0.2">
      <c r="B105" s="82"/>
      <c r="C105" s="34" t="s">
        <v>261</v>
      </c>
      <c r="D105" s="34" t="s">
        <v>272</v>
      </c>
      <c r="E105" s="34">
        <v>20</v>
      </c>
      <c r="F105" s="31">
        <v>1632</v>
      </c>
      <c r="G105" s="34" t="s">
        <v>12</v>
      </c>
      <c r="H105" s="35" t="s">
        <v>292</v>
      </c>
      <c r="I105" s="34" t="s">
        <v>301</v>
      </c>
      <c r="J105" s="34" t="s">
        <v>46</v>
      </c>
      <c r="K105" s="34" t="s">
        <v>51</v>
      </c>
      <c r="L105" s="34" t="s">
        <v>117</v>
      </c>
      <c r="M105" s="34" t="s">
        <v>25</v>
      </c>
      <c r="N105" s="38" t="s">
        <v>306</v>
      </c>
      <c r="O105" s="34" t="s">
        <v>372</v>
      </c>
      <c r="P105" s="34" t="s">
        <v>395</v>
      </c>
      <c r="U105" s="78"/>
    </row>
    <row r="106" spans="2:21" s="75" customFormat="1" ht="243" customHeight="1" x14ac:dyDescent="0.2">
      <c r="B106" s="82"/>
      <c r="C106" s="34" t="s">
        <v>262</v>
      </c>
      <c r="D106" s="34" t="s">
        <v>272</v>
      </c>
      <c r="E106" s="34">
        <v>2</v>
      </c>
      <c r="F106" s="31">
        <v>96000</v>
      </c>
      <c r="G106" s="34" t="s">
        <v>12</v>
      </c>
      <c r="H106" s="35" t="s">
        <v>292</v>
      </c>
      <c r="I106" s="34" t="s">
        <v>301</v>
      </c>
      <c r="J106" s="34" t="s">
        <v>46</v>
      </c>
      <c r="K106" s="34" t="s">
        <v>51</v>
      </c>
      <c r="L106" s="34" t="s">
        <v>101</v>
      </c>
      <c r="M106" s="34" t="s">
        <v>25</v>
      </c>
      <c r="N106" s="38" t="s">
        <v>306</v>
      </c>
      <c r="O106" s="34" t="s">
        <v>373</v>
      </c>
      <c r="P106" s="34" t="s">
        <v>396</v>
      </c>
      <c r="U106" s="78"/>
    </row>
    <row r="107" spans="2:21" s="75" customFormat="1" ht="15.75" customHeight="1" x14ac:dyDescent="0.2">
      <c r="B107" s="69" t="s">
        <v>407</v>
      </c>
      <c r="C107" s="70"/>
      <c r="D107" s="70"/>
      <c r="E107" s="70"/>
      <c r="F107" s="71">
        <f>SUM(F72:F106)</f>
        <v>674645.5</v>
      </c>
      <c r="G107" s="70"/>
      <c r="H107" s="70"/>
      <c r="I107" s="70"/>
      <c r="J107" s="70"/>
      <c r="K107" s="70"/>
      <c r="L107" s="70"/>
      <c r="M107" s="70"/>
      <c r="N107" s="70"/>
      <c r="O107" s="70"/>
      <c r="P107" s="70"/>
      <c r="U107" s="78"/>
    </row>
    <row r="108" spans="2:21" s="75" customFormat="1" ht="138.75" customHeight="1" x14ac:dyDescent="0.2">
      <c r="B108" s="82" t="s">
        <v>400</v>
      </c>
      <c r="C108" s="30" t="s">
        <v>263</v>
      </c>
      <c r="D108" s="30" t="s">
        <v>272</v>
      </c>
      <c r="E108" s="30">
        <v>1</v>
      </c>
      <c r="F108" s="103">
        <v>500</v>
      </c>
      <c r="G108" s="30" t="s">
        <v>11</v>
      </c>
      <c r="H108" s="32" t="s">
        <v>292</v>
      </c>
      <c r="I108" s="33">
        <v>46174</v>
      </c>
      <c r="J108" s="34" t="s">
        <v>47</v>
      </c>
      <c r="K108" s="34" t="s">
        <v>51</v>
      </c>
      <c r="L108" s="34" t="s">
        <v>130</v>
      </c>
      <c r="M108" s="34" t="s">
        <v>25</v>
      </c>
      <c r="N108" s="30" t="s">
        <v>305</v>
      </c>
      <c r="O108" s="29" t="s">
        <v>374</v>
      </c>
      <c r="P108" s="30"/>
      <c r="U108" s="78"/>
    </row>
    <row r="109" spans="2:21" s="75" customFormat="1" ht="136.5" customHeight="1" x14ac:dyDescent="0.2">
      <c r="B109" s="82"/>
      <c r="C109" s="30" t="s">
        <v>264</v>
      </c>
      <c r="D109" s="30" t="s">
        <v>272</v>
      </c>
      <c r="E109" s="30">
        <v>6</v>
      </c>
      <c r="F109" s="31">
        <v>80</v>
      </c>
      <c r="G109" s="30" t="s">
        <v>11</v>
      </c>
      <c r="H109" s="32" t="s">
        <v>292</v>
      </c>
      <c r="I109" s="33">
        <v>46174</v>
      </c>
      <c r="J109" s="34" t="s">
        <v>46</v>
      </c>
      <c r="K109" s="34" t="s">
        <v>51</v>
      </c>
      <c r="L109" s="34" t="s">
        <v>111</v>
      </c>
      <c r="M109" s="34" t="s">
        <v>25</v>
      </c>
      <c r="N109" s="30" t="s">
        <v>305</v>
      </c>
      <c r="O109" s="29" t="s">
        <v>375</v>
      </c>
      <c r="P109" s="30"/>
      <c r="U109" s="78"/>
    </row>
    <row r="110" spans="2:21" s="75" customFormat="1" ht="36.75" customHeight="1" x14ac:dyDescent="0.2">
      <c r="B110" s="47" t="s">
        <v>402</v>
      </c>
      <c r="C110" s="30" t="s">
        <v>265</v>
      </c>
      <c r="D110" s="30" t="s">
        <v>286</v>
      </c>
      <c r="E110" s="30">
        <v>1</v>
      </c>
      <c r="F110" s="103">
        <v>50000</v>
      </c>
      <c r="G110" s="32" t="s">
        <v>291</v>
      </c>
      <c r="H110" s="32" t="s">
        <v>292</v>
      </c>
      <c r="I110" s="43">
        <v>46174</v>
      </c>
      <c r="J110" s="34" t="s">
        <v>47</v>
      </c>
      <c r="K110" s="34" t="s">
        <v>51</v>
      </c>
      <c r="L110" s="34" t="s">
        <v>131</v>
      </c>
      <c r="M110" s="34" t="s">
        <v>25</v>
      </c>
      <c r="N110" s="30" t="s">
        <v>305</v>
      </c>
      <c r="O110" s="30" t="s">
        <v>376</v>
      </c>
      <c r="P110" s="38"/>
      <c r="U110" s="78"/>
    </row>
    <row r="111" spans="2:21" s="75" customFormat="1" ht="84.75" customHeight="1" x14ac:dyDescent="0.2">
      <c r="B111" s="82" t="s">
        <v>408</v>
      </c>
      <c r="C111" s="30" t="s">
        <v>266</v>
      </c>
      <c r="D111" s="30" t="s">
        <v>272</v>
      </c>
      <c r="E111" s="30">
        <v>1</v>
      </c>
      <c r="F111" s="49">
        <v>15000</v>
      </c>
      <c r="G111" s="46" t="s">
        <v>11</v>
      </c>
      <c r="H111" s="32" t="s">
        <v>292</v>
      </c>
      <c r="I111" s="33">
        <v>46082</v>
      </c>
      <c r="J111" s="34" t="s">
        <v>46</v>
      </c>
      <c r="K111" s="34" t="s">
        <v>51</v>
      </c>
      <c r="L111" s="34" t="s">
        <v>113</v>
      </c>
      <c r="M111" s="34" t="s">
        <v>25</v>
      </c>
      <c r="N111" s="30" t="s">
        <v>310</v>
      </c>
      <c r="O111" s="38" t="s">
        <v>377</v>
      </c>
      <c r="P111" s="38"/>
      <c r="U111" s="78"/>
    </row>
    <row r="112" spans="2:21" s="75" customFormat="1" ht="84" x14ac:dyDescent="0.2">
      <c r="B112" s="82"/>
      <c r="C112" s="46" t="s">
        <v>267</v>
      </c>
      <c r="D112" s="30" t="s">
        <v>272</v>
      </c>
      <c r="E112" s="46">
        <v>1</v>
      </c>
      <c r="F112" s="49">
        <v>10000</v>
      </c>
      <c r="G112" s="30" t="s">
        <v>11</v>
      </c>
      <c r="H112" s="32" t="s">
        <v>292</v>
      </c>
      <c r="I112" s="33">
        <v>46143</v>
      </c>
      <c r="J112" s="34" t="s">
        <v>46</v>
      </c>
      <c r="K112" s="34" t="s">
        <v>51</v>
      </c>
      <c r="L112" s="34" t="s">
        <v>120</v>
      </c>
      <c r="M112" s="34" t="s">
        <v>25</v>
      </c>
      <c r="N112" s="30" t="s">
        <v>310</v>
      </c>
      <c r="O112" s="38" t="s">
        <v>377</v>
      </c>
      <c r="P112" s="38"/>
      <c r="U112" s="78"/>
    </row>
    <row r="113" spans="1:21" s="75" customFormat="1" ht="196.5" customHeight="1" x14ac:dyDescent="0.2">
      <c r="B113" s="82" t="s">
        <v>405</v>
      </c>
      <c r="C113" s="34" t="s">
        <v>268</v>
      </c>
      <c r="D113" s="34" t="s">
        <v>272</v>
      </c>
      <c r="E113" s="34">
        <v>3</v>
      </c>
      <c r="F113" s="31">
        <v>11808</v>
      </c>
      <c r="G113" s="34" t="s">
        <v>11</v>
      </c>
      <c r="H113" s="35" t="s">
        <v>292</v>
      </c>
      <c r="I113" s="34" t="s">
        <v>303</v>
      </c>
      <c r="J113" s="34" t="s">
        <v>46</v>
      </c>
      <c r="K113" s="34" t="s">
        <v>51</v>
      </c>
      <c r="L113" s="34" t="s">
        <v>117</v>
      </c>
      <c r="M113" s="34" t="s">
        <v>25</v>
      </c>
      <c r="N113" s="38" t="s">
        <v>306</v>
      </c>
      <c r="O113" s="34" t="s">
        <v>378</v>
      </c>
      <c r="P113" s="34" t="s">
        <v>397</v>
      </c>
      <c r="U113" s="78"/>
    </row>
    <row r="114" spans="1:21" s="75" customFormat="1" ht="182.25" customHeight="1" x14ac:dyDescent="0.2">
      <c r="B114" s="82"/>
      <c r="C114" s="34" t="s">
        <v>269</v>
      </c>
      <c r="D114" s="34" t="s">
        <v>272</v>
      </c>
      <c r="E114" s="34">
        <v>6</v>
      </c>
      <c r="F114" s="31">
        <v>2000</v>
      </c>
      <c r="G114" s="34" t="s">
        <v>11</v>
      </c>
      <c r="H114" s="35" t="s">
        <v>292</v>
      </c>
      <c r="I114" s="34" t="s">
        <v>301</v>
      </c>
      <c r="J114" s="34" t="s">
        <v>46</v>
      </c>
      <c r="K114" s="34" t="s">
        <v>51</v>
      </c>
      <c r="L114" s="34" t="s">
        <v>117</v>
      </c>
      <c r="M114" s="34" t="s">
        <v>25</v>
      </c>
      <c r="N114" s="38" t="s">
        <v>306</v>
      </c>
      <c r="O114" s="34" t="s">
        <v>379</v>
      </c>
      <c r="P114" s="34"/>
      <c r="U114" s="78"/>
    </row>
    <row r="115" spans="1:21" s="75" customFormat="1" ht="96" x14ac:dyDescent="0.2">
      <c r="B115" s="82"/>
      <c r="C115" s="34" t="s">
        <v>270</v>
      </c>
      <c r="D115" s="34" t="s">
        <v>272</v>
      </c>
      <c r="E115" s="34" t="s">
        <v>287</v>
      </c>
      <c r="F115" s="31">
        <v>6000</v>
      </c>
      <c r="G115" s="34" t="s">
        <v>11</v>
      </c>
      <c r="H115" s="35" t="s">
        <v>292</v>
      </c>
      <c r="I115" s="34" t="s">
        <v>301</v>
      </c>
      <c r="J115" s="34" t="s">
        <v>46</v>
      </c>
      <c r="K115" s="34" t="s">
        <v>51</v>
      </c>
      <c r="L115" s="34" t="s">
        <v>114</v>
      </c>
      <c r="M115" s="34" t="s">
        <v>25</v>
      </c>
      <c r="N115" s="38" t="s">
        <v>306</v>
      </c>
      <c r="O115" s="34" t="s">
        <v>380</v>
      </c>
      <c r="P115" s="34" t="s">
        <v>398</v>
      </c>
      <c r="U115" s="78"/>
    </row>
    <row r="116" spans="1:21" s="75" customFormat="1" ht="134.25" customHeight="1" x14ac:dyDescent="0.2">
      <c r="B116" s="82"/>
      <c r="C116" s="34" t="s">
        <v>271</v>
      </c>
      <c r="D116" s="34" t="s">
        <v>272</v>
      </c>
      <c r="E116" s="34">
        <v>14</v>
      </c>
      <c r="F116" s="31">
        <v>6720</v>
      </c>
      <c r="G116" s="34" t="s">
        <v>11</v>
      </c>
      <c r="H116" s="35" t="s">
        <v>292</v>
      </c>
      <c r="I116" s="34" t="s">
        <v>301</v>
      </c>
      <c r="J116" s="34" t="s">
        <v>46</v>
      </c>
      <c r="K116" s="34" t="s">
        <v>51</v>
      </c>
      <c r="L116" s="34" t="s">
        <v>95</v>
      </c>
      <c r="M116" s="34" t="s">
        <v>25</v>
      </c>
      <c r="N116" s="38" t="s">
        <v>306</v>
      </c>
      <c r="O116" s="34" t="s">
        <v>380</v>
      </c>
      <c r="P116" s="34" t="s">
        <v>399</v>
      </c>
      <c r="U116" s="78"/>
    </row>
    <row r="117" spans="1:21" s="75" customFormat="1" ht="15.75" customHeight="1" x14ac:dyDescent="0.2">
      <c r="B117" s="72" t="s">
        <v>409</v>
      </c>
      <c r="C117" s="73"/>
      <c r="D117" s="73"/>
      <c r="E117" s="73"/>
      <c r="F117" s="74">
        <f>SUM(F108:F116)</f>
        <v>102108</v>
      </c>
      <c r="G117" s="73"/>
      <c r="H117" s="73"/>
      <c r="I117" s="73"/>
      <c r="J117" s="73"/>
      <c r="K117" s="73"/>
      <c r="L117" s="73"/>
      <c r="M117" s="73"/>
      <c r="N117" s="73"/>
      <c r="O117" s="73"/>
      <c r="P117" s="73"/>
      <c r="U117" s="78"/>
    </row>
    <row r="119" spans="1:21" ht="15.75" customHeight="1" x14ac:dyDescent="0.2">
      <c r="A119" s="99"/>
      <c r="B119" s="100"/>
      <c r="C119" s="100"/>
      <c r="D119" s="100"/>
      <c r="E119" s="101"/>
      <c r="F119" s="81" t="s">
        <v>412</v>
      </c>
      <c r="G119" s="81" t="s">
        <v>419</v>
      </c>
    </row>
    <row r="120" spans="1:21" ht="15.75" customHeight="1" x14ac:dyDescent="0.2">
      <c r="A120" s="99" t="s">
        <v>413</v>
      </c>
      <c r="B120" s="100"/>
      <c r="C120" s="100"/>
      <c r="D120" s="100"/>
      <c r="E120" s="101"/>
      <c r="F120" s="27">
        <f>F71-G120</f>
        <v>11814081.649999999</v>
      </c>
      <c r="G120" s="27">
        <f>SUM(F20+F21+F27)</f>
        <v>15000</v>
      </c>
    </row>
    <row r="121" spans="1:21" ht="15.75" customHeight="1" x14ac:dyDescent="0.2">
      <c r="A121" s="99" t="s">
        <v>414</v>
      </c>
      <c r="B121" s="100"/>
      <c r="C121" s="100"/>
      <c r="D121" s="100"/>
      <c r="E121" s="101"/>
      <c r="F121" s="27">
        <f>F107-G121</f>
        <v>551445.5</v>
      </c>
      <c r="G121" s="27">
        <f>SUM(F76+F78+F79+F81+F82+F88+F90+F91+F101)</f>
        <v>123200</v>
      </c>
    </row>
    <row r="122" spans="1:21" ht="15.75" customHeight="1" x14ac:dyDescent="0.2">
      <c r="A122" s="99" t="s">
        <v>415</v>
      </c>
      <c r="B122" s="100"/>
      <c r="C122" s="100"/>
      <c r="D122" s="100"/>
      <c r="E122" s="101"/>
      <c r="F122" s="27">
        <f>F117-G122</f>
        <v>51608</v>
      </c>
      <c r="G122" s="27">
        <f>SUM(F108+F110)</f>
        <v>50500</v>
      </c>
    </row>
    <row r="123" spans="1:21" ht="15.75" customHeight="1" x14ac:dyDescent="0.2">
      <c r="A123" s="102" t="s">
        <v>416</v>
      </c>
      <c r="B123" s="102"/>
      <c r="C123" s="102"/>
      <c r="D123" s="102"/>
      <c r="E123" s="102"/>
      <c r="F123" s="27">
        <f>SUM(F120:F122)</f>
        <v>12417135.149999999</v>
      </c>
      <c r="G123" s="27">
        <f>SUM(G120:G122)</f>
        <v>188700</v>
      </c>
    </row>
  </sheetData>
  <mergeCells count="39">
    <mergeCell ref="A122:E122"/>
    <mergeCell ref="A120:E120"/>
    <mergeCell ref="A121:E121"/>
    <mergeCell ref="A123:E123"/>
    <mergeCell ref="A119:E119"/>
    <mergeCell ref="G7:G8"/>
    <mergeCell ref="O7:O8"/>
    <mergeCell ref="M7:M8"/>
    <mergeCell ref="Q2:AC2"/>
    <mergeCell ref="J7:L7"/>
    <mergeCell ref="B2:P2"/>
    <mergeCell ref="B4:C4"/>
    <mergeCell ref="P7:P8"/>
    <mergeCell ref="N7:N8"/>
    <mergeCell ref="B5:C5"/>
    <mergeCell ref="E4:I4"/>
    <mergeCell ref="E5:I5"/>
    <mergeCell ref="H7:H8"/>
    <mergeCell ref="I7:I8"/>
    <mergeCell ref="B7:B8"/>
    <mergeCell ref="C7:C8"/>
    <mergeCell ref="D7:D8"/>
    <mergeCell ref="E7:E8"/>
    <mergeCell ref="F7:F8"/>
    <mergeCell ref="B9:B17"/>
    <mergeCell ref="B18:B25"/>
    <mergeCell ref="B26:B27"/>
    <mergeCell ref="B28:B30"/>
    <mergeCell ref="B31:B63"/>
    <mergeCell ref="B64:B70"/>
    <mergeCell ref="B72:B77"/>
    <mergeCell ref="B108:B109"/>
    <mergeCell ref="B111:B112"/>
    <mergeCell ref="B113:B116"/>
    <mergeCell ref="B78:B86"/>
    <mergeCell ref="B87:B91"/>
    <mergeCell ref="B92:B96"/>
    <mergeCell ref="B97:B101"/>
    <mergeCell ref="B102:B106"/>
  </mergeCells>
  <phoneticPr fontId="11" type="noConversion"/>
  <dataValidations xWindow="451" yWindow="405" count="6">
    <dataValidation type="list" allowBlank="1" showErrorMessage="1" sqref="G31:G53 H31:H51 H94" xr:uid="{9959AA3B-E756-44DB-833B-46E783598568}">
      <formula1>"Compra,Contratação de Serviço,Renovação Contratual"</formula1>
    </dataValidation>
    <dataValidation type="list" allowBlank="1" showInputMessage="1" showErrorMessage="1" sqref="G54:G63 G97:G101" xr:uid="{7086F08E-20B1-4475-88FD-9453E592C7DD}">
      <formula1>"Baixo,Médio,Alto"</formula1>
    </dataValidation>
    <dataValidation type="list" allowBlank="1" showInputMessage="1" showErrorMessage="1" sqref="H97:H101 H52:H63" xr:uid="{003E4A21-366A-45E2-A444-185B6BDA85D1}">
      <formula1>"Pregão,Concorrência,concurso,leilão,diálogo competitivo"</formula1>
    </dataValidation>
    <dataValidation type="list" allowBlank="1" showErrorMessage="1" sqref="N37:N38" xr:uid="{6936425D-8865-4654-A270-B6FFBB8DDF04}">
      <formula1>"Rosângela Vetoraze,Cristiane Santos e Marcelo Mazon,Rosângela Vetoraze,Marcelo Mazon,Cristiane Santos"</formula1>
    </dataValidation>
    <dataValidation type="list" allowBlank="1" showInputMessage="1" showErrorMessage="1" sqref="N113:N116 N52:N70 N97:N106" xr:uid="{31FBC11A-4644-4588-8A42-67D78FD9334D}">
      <mc:AlternateContent xmlns:x12ac="http://schemas.microsoft.com/office/spreadsheetml/2011/1/ac" xmlns:mc="http://schemas.openxmlformats.org/markup-compatibility/2006">
        <mc:Choice Requires="x12ac">
          <x12ac:list>"Rosângela Vetoraze, Cristiane Santos e Marcelo Mazon", Rosângela Vetoraze, Marcelo Mazon, Cristiane Santos</x12ac:list>
        </mc:Choice>
        <mc:Fallback>
          <formula1>"Rosângela Vetoraze, Cristiane Santos e Marcelo Mazon, Rosângela Vetoraze, Marcelo Mazon, Cristiane Santos"</formula1>
        </mc:Fallback>
      </mc:AlternateContent>
    </dataValidation>
    <dataValidation type="list" allowBlank="1" showInputMessage="1" showErrorMessage="1" sqref="N113:N116 N52:N70 N97:N106" xr:uid="{01D2E475-4744-439C-8428-68C6FA6378E2}">
      <mc:AlternateContent xmlns:x12ac="http://schemas.microsoft.com/office/spreadsheetml/2011/1/ac" xmlns:mc="http://schemas.openxmlformats.org/markup-compatibility/2006">
        <mc:Choice Requires="x12ac">
          <x12ac:list>"Rosâgela Vetoraze, Marcelo Mazzon e Cristiane Santos", Rosângela Vetoraze</x12ac:list>
        </mc:Choice>
        <mc:Fallback>
          <formula1>"Rosâgela Vetoraze, Marcelo Mazzon e Cristiane Santos, Rosângela Vetoraze"</formula1>
        </mc:Fallback>
      </mc:AlternateContent>
    </dataValidation>
  </dataValidations>
  <pageMargins left="0.511811024" right="0.511811024" top="0.78740157499999996" bottom="0.78740157499999996" header="0.31496062000000002" footer="0.31496062000000002"/>
  <pageSetup scale="37" orientation="landscape" r:id="rId1"/>
  <colBreaks count="1" manualBreakCount="1">
    <brk id="16" max="1048575" man="1"/>
  </colBreaks>
  <extLst>
    <ext xmlns:x14="http://schemas.microsoft.com/office/spreadsheetml/2009/9/main" uri="{CCE6A557-97BC-4b89-ADB6-D9C93CAAB3DF}">
      <x14:dataValidations xmlns:xm="http://schemas.microsoft.com/office/excel/2006/main" xWindow="451" yWindow="405" count="4">
        <x14:dataValidation type="list" showInputMessage="1" showErrorMessage="1" xr:uid="{24B638E7-157F-4B8D-91A4-7E02C8FFEF4B}">
          <x14:formula1>
            <xm:f>Listas!$C$2:$C$8</xm:f>
          </x14:formula1>
          <xm:sqref>M9:M70 M72:M106 M108:M116</xm:sqref>
        </x14:dataValidation>
        <x14:dataValidation type="list" allowBlank="1" showInputMessage="1" showErrorMessage="1" xr:uid="{F4DA174E-E582-452A-8340-180E47517ED1}">
          <x14:formula1>
            <xm:f>Listas!$D$2:$D$9</xm:f>
          </x14:formula1>
          <xm:sqref>S5:S8 J9:J70 J72:J106 J108:J116</xm:sqref>
        </x14:dataValidation>
        <x14:dataValidation type="list" allowBlank="1" showInputMessage="1" showErrorMessage="1" xr:uid="{C0993E02-6C10-4B45-A0A0-768FCDF42C55}">
          <x14:formula1>
            <xm:f>Listas!$E$2:$E$33</xm:f>
          </x14:formula1>
          <xm:sqref>K9:K70 K72:K106 K108:K116</xm:sqref>
        </x14:dataValidation>
        <x14:dataValidation type="list" allowBlank="1" showInputMessage="1" showErrorMessage="1" xr:uid="{7DDFAD54-40B8-4FED-8343-6879AA3C7086}">
          <x14:formula1>
            <xm:f>Listas!$F$2:$F$88</xm:f>
          </x14:formula1>
          <xm:sqref>L9:L70 L72:L106 L108:L116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5">
    <outlinePr summaryBelow="0" summaryRight="0"/>
  </sheetPr>
  <dimension ref="A1:F88"/>
  <sheetViews>
    <sheetView showGridLines="0" topLeftCell="A13" zoomScale="90" zoomScaleNormal="90" workbookViewId="0">
      <selection activeCell="C8" sqref="C8"/>
    </sheetView>
  </sheetViews>
  <sheetFormatPr defaultColWidth="12.5703125" defaultRowHeight="15.75" customHeight="1" x14ac:dyDescent="0.2"/>
  <cols>
    <col min="1" max="1" width="28.85546875" style="19" bestFit="1" customWidth="1"/>
    <col min="2" max="2" width="19.42578125" style="19" customWidth="1"/>
    <col min="3" max="3" width="57.140625" style="19" bestFit="1" customWidth="1"/>
    <col min="4" max="4" width="12.5703125" style="19"/>
    <col min="5" max="5" width="25.28515625" style="19" customWidth="1"/>
    <col min="6" max="6" width="27.7109375" style="19" customWidth="1"/>
    <col min="7" max="16384" width="12.5703125" style="19"/>
  </cols>
  <sheetData>
    <row r="1" spans="1:6" ht="30" x14ac:dyDescent="0.2">
      <c r="A1" s="13" t="s">
        <v>0</v>
      </c>
      <c r="B1" s="13" t="s">
        <v>18</v>
      </c>
      <c r="C1" s="13" t="s">
        <v>23</v>
      </c>
      <c r="D1" s="18" t="s">
        <v>39</v>
      </c>
      <c r="E1" s="13" t="s">
        <v>40</v>
      </c>
      <c r="F1" s="13" t="s">
        <v>41</v>
      </c>
    </row>
    <row r="2" spans="1:6" ht="25.5" x14ac:dyDescent="0.2">
      <c r="A2" s="20" t="s">
        <v>32</v>
      </c>
      <c r="B2" s="20" t="s">
        <v>11</v>
      </c>
      <c r="C2" s="21" t="s">
        <v>25</v>
      </c>
      <c r="D2" s="22" t="s">
        <v>43</v>
      </c>
      <c r="E2" s="23" t="s">
        <v>51</v>
      </c>
      <c r="F2" s="24" t="s">
        <v>51</v>
      </c>
    </row>
    <row r="3" spans="1:6" ht="51" x14ac:dyDescent="0.2">
      <c r="A3" s="20" t="s">
        <v>33</v>
      </c>
      <c r="B3" s="25" t="s">
        <v>12</v>
      </c>
      <c r="C3" s="26" t="s">
        <v>26</v>
      </c>
      <c r="D3" s="22" t="s">
        <v>44</v>
      </c>
      <c r="E3" s="23" t="s">
        <v>52</v>
      </c>
      <c r="F3" s="24" t="s">
        <v>83</v>
      </c>
    </row>
    <row r="4" spans="1:6" ht="38.25" x14ac:dyDescent="0.2">
      <c r="A4" s="20" t="s">
        <v>34</v>
      </c>
      <c r="B4" s="25" t="s">
        <v>13</v>
      </c>
      <c r="C4" s="26" t="s">
        <v>27</v>
      </c>
      <c r="D4" s="22" t="s">
        <v>45</v>
      </c>
      <c r="E4" s="23" t="s">
        <v>53</v>
      </c>
      <c r="F4" s="24" t="s">
        <v>84</v>
      </c>
    </row>
    <row r="5" spans="1:6" ht="38.25" x14ac:dyDescent="0.2">
      <c r="A5" s="24"/>
      <c r="B5" s="24"/>
      <c r="C5" s="23" t="s">
        <v>28</v>
      </c>
      <c r="D5" s="22" t="s">
        <v>46</v>
      </c>
      <c r="E5" s="23" t="s">
        <v>54</v>
      </c>
      <c r="F5" s="24" t="s">
        <v>85</v>
      </c>
    </row>
    <row r="6" spans="1:6" ht="51" x14ac:dyDescent="0.2">
      <c r="A6" s="24"/>
      <c r="B6" s="24"/>
      <c r="C6" s="23" t="s">
        <v>29</v>
      </c>
      <c r="D6" s="22" t="s">
        <v>47</v>
      </c>
      <c r="E6" s="23" t="s">
        <v>55</v>
      </c>
      <c r="F6" s="24" t="s">
        <v>86</v>
      </c>
    </row>
    <row r="7" spans="1:6" ht="51" x14ac:dyDescent="0.2">
      <c r="A7" s="24"/>
      <c r="B7" s="24"/>
      <c r="C7" s="23" t="s">
        <v>30</v>
      </c>
      <c r="D7" s="22" t="s">
        <v>48</v>
      </c>
      <c r="E7" s="23" t="s">
        <v>56</v>
      </c>
      <c r="F7" s="24" t="s">
        <v>87</v>
      </c>
    </row>
    <row r="8" spans="1:6" ht="114.75" x14ac:dyDescent="0.2">
      <c r="A8" s="24"/>
      <c r="B8" s="24"/>
      <c r="C8" s="23" t="s">
        <v>31</v>
      </c>
      <c r="D8" s="22" t="s">
        <v>49</v>
      </c>
      <c r="E8" s="23" t="s">
        <v>57</v>
      </c>
      <c r="F8" s="24" t="s">
        <v>88</v>
      </c>
    </row>
    <row r="9" spans="1:6" ht="102" x14ac:dyDescent="0.2">
      <c r="D9" s="22" t="s">
        <v>50</v>
      </c>
      <c r="E9" s="23" t="s">
        <v>58</v>
      </c>
      <c r="F9" s="24" t="s">
        <v>89</v>
      </c>
    </row>
    <row r="10" spans="1:6" ht="25.5" x14ac:dyDescent="0.2">
      <c r="E10" s="23" t="s">
        <v>59</v>
      </c>
      <c r="F10" s="24" t="s">
        <v>90</v>
      </c>
    </row>
    <row r="11" spans="1:6" ht="38.25" x14ac:dyDescent="0.2">
      <c r="E11" s="23" t="s">
        <v>60</v>
      </c>
      <c r="F11" s="24" t="s">
        <v>91</v>
      </c>
    </row>
    <row r="12" spans="1:6" ht="38.25" x14ac:dyDescent="0.2">
      <c r="E12" s="23" t="s">
        <v>61</v>
      </c>
      <c r="F12" s="24" t="s">
        <v>92</v>
      </c>
    </row>
    <row r="13" spans="1:6" ht="102" x14ac:dyDescent="0.2">
      <c r="E13" s="23" t="s">
        <v>62</v>
      </c>
      <c r="F13" s="24" t="s">
        <v>93</v>
      </c>
    </row>
    <row r="14" spans="1:6" ht="12.75" customHeight="1" x14ac:dyDescent="0.2">
      <c r="E14" s="23" t="s">
        <v>63</v>
      </c>
      <c r="F14" s="24" t="s">
        <v>94</v>
      </c>
    </row>
    <row r="15" spans="1:6" ht="12.75" customHeight="1" x14ac:dyDescent="0.2">
      <c r="E15" s="23" t="s">
        <v>64</v>
      </c>
      <c r="F15" s="24" t="s">
        <v>95</v>
      </c>
    </row>
    <row r="16" spans="1:6" ht="12.75" customHeight="1" x14ac:dyDescent="0.2">
      <c r="E16" s="23" t="s">
        <v>65</v>
      </c>
      <c r="F16" s="24" t="s">
        <v>96</v>
      </c>
    </row>
    <row r="17" spans="5:6" ht="38.25" x14ac:dyDescent="0.2">
      <c r="E17" s="23" t="s">
        <v>66</v>
      </c>
      <c r="F17" s="24" t="s">
        <v>97</v>
      </c>
    </row>
    <row r="18" spans="5:6" ht="12.75" customHeight="1" x14ac:dyDescent="0.2">
      <c r="E18" s="23" t="s">
        <v>67</v>
      </c>
      <c r="F18" s="24" t="s">
        <v>98</v>
      </c>
    </row>
    <row r="19" spans="5:6" ht="12.75" customHeight="1" x14ac:dyDescent="0.2">
      <c r="E19" s="23" t="s">
        <v>68</v>
      </c>
      <c r="F19" s="24" t="s">
        <v>99</v>
      </c>
    </row>
    <row r="20" spans="5:6" ht="12.75" customHeight="1" x14ac:dyDescent="0.2">
      <c r="E20" s="23" t="s">
        <v>69</v>
      </c>
      <c r="F20" s="24" t="s">
        <v>100</v>
      </c>
    </row>
    <row r="21" spans="5:6" ht="12.75" customHeight="1" x14ac:dyDescent="0.2">
      <c r="E21" s="23" t="s">
        <v>70</v>
      </c>
      <c r="F21" s="24" t="s">
        <v>101</v>
      </c>
    </row>
    <row r="22" spans="5:6" ht="12.75" customHeight="1" x14ac:dyDescent="0.2">
      <c r="E22" s="23" t="s">
        <v>71</v>
      </c>
      <c r="F22" s="24" t="s">
        <v>102</v>
      </c>
    </row>
    <row r="23" spans="5:6" ht="12.75" customHeight="1" x14ac:dyDescent="0.2">
      <c r="E23" s="23" t="s">
        <v>72</v>
      </c>
      <c r="F23" s="24" t="s">
        <v>103</v>
      </c>
    </row>
    <row r="24" spans="5:6" ht="12.75" customHeight="1" x14ac:dyDescent="0.2">
      <c r="E24" s="23" t="s">
        <v>73</v>
      </c>
      <c r="F24" s="24" t="s">
        <v>104</v>
      </c>
    </row>
    <row r="25" spans="5:6" ht="12.75" customHeight="1" x14ac:dyDescent="0.2">
      <c r="E25" s="23" t="s">
        <v>74</v>
      </c>
      <c r="F25" s="24" t="s">
        <v>105</v>
      </c>
    </row>
    <row r="26" spans="5:6" ht="12.75" customHeight="1" x14ac:dyDescent="0.2">
      <c r="E26" s="23" t="s">
        <v>75</v>
      </c>
      <c r="F26" s="24" t="s">
        <v>106</v>
      </c>
    </row>
    <row r="27" spans="5:6" ht="12.75" customHeight="1" x14ac:dyDescent="0.2">
      <c r="E27" s="23" t="s">
        <v>76</v>
      </c>
      <c r="F27" s="24" t="s">
        <v>107</v>
      </c>
    </row>
    <row r="28" spans="5:6" ht="12.75" customHeight="1" x14ac:dyDescent="0.2">
      <c r="E28" s="23" t="s">
        <v>77</v>
      </c>
      <c r="F28" s="24" t="s">
        <v>108</v>
      </c>
    </row>
    <row r="29" spans="5:6" ht="12.75" customHeight="1" x14ac:dyDescent="0.2">
      <c r="E29" s="23" t="s">
        <v>78</v>
      </c>
      <c r="F29" s="24" t="s">
        <v>109</v>
      </c>
    </row>
    <row r="30" spans="5:6" ht="12.75" customHeight="1" x14ac:dyDescent="0.2">
      <c r="E30" s="23" t="s">
        <v>79</v>
      </c>
      <c r="F30" s="24" t="s">
        <v>110</v>
      </c>
    </row>
    <row r="31" spans="5:6" ht="12.75" customHeight="1" x14ac:dyDescent="0.2">
      <c r="E31" s="23" t="s">
        <v>80</v>
      </c>
      <c r="F31" s="24" t="s">
        <v>111</v>
      </c>
    </row>
    <row r="32" spans="5:6" ht="12.75" customHeight="1" x14ac:dyDescent="0.2">
      <c r="E32" s="23" t="s">
        <v>81</v>
      </c>
      <c r="F32" s="24" t="s">
        <v>112</v>
      </c>
    </row>
    <row r="33" spans="5:6" ht="12.75" customHeight="1" x14ac:dyDescent="0.2">
      <c r="E33" s="23" t="s">
        <v>82</v>
      </c>
      <c r="F33" s="24" t="s">
        <v>113</v>
      </c>
    </row>
    <row r="34" spans="5:6" ht="12.75" customHeight="1" x14ac:dyDescent="0.2">
      <c r="F34" s="24" t="s">
        <v>114</v>
      </c>
    </row>
    <row r="35" spans="5:6" ht="12.75" customHeight="1" x14ac:dyDescent="0.2">
      <c r="F35" s="24" t="s">
        <v>115</v>
      </c>
    </row>
    <row r="36" spans="5:6" ht="12.75" customHeight="1" x14ac:dyDescent="0.2">
      <c r="F36" s="24" t="s">
        <v>116</v>
      </c>
    </row>
    <row r="37" spans="5:6" ht="12.75" customHeight="1" x14ac:dyDescent="0.2">
      <c r="F37" s="24" t="s">
        <v>117</v>
      </c>
    </row>
    <row r="38" spans="5:6" ht="12.75" customHeight="1" x14ac:dyDescent="0.2">
      <c r="F38" s="24" t="s">
        <v>118</v>
      </c>
    </row>
    <row r="39" spans="5:6" ht="12.75" customHeight="1" x14ac:dyDescent="0.2">
      <c r="F39" s="24" t="s">
        <v>119</v>
      </c>
    </row>
    <row r="40" spans="5:6" ht="12.75" customHeight="1" x14ac:dyDescent="0.2">
      <c r="F40" s="24" t="s">
        <v>120</v>
      </c>
    </row>
    <row r="41" spans="5:6" ht="12.75" customHeight="1" x14ac:dyDescent="0.2">
      <c r="F41" s="24" t="s">
        <v>121</v>
      </c>
    </row>
    <row r="42" spans="5:6" ht="12.75" customHeight="1" x14ac:dyDescent="0.2">
      <c r="F42" s="24" t="s">
        <v>122</v>
      </c>
    </row>
    <row r="43" spans="5:6" ht="12.75" customHeight="1" x14ac:dyDescent="0.2">
      <c r="F43" s="24" t="s">
        <v>123</v>
      </c>
    </row>
    <row r="44" spans="5:6" ht="12.75" customHeight="1" x14ac:dyDescent="0.2">
      <c r="F44" s="24" t="s">
        <v>124</v>
      </c>
    </row>
    <row r="45" spans="5:6" ht="12.75" customHeight="1" x14ac:dyDescent="0.2">
      <c r="F45" s="24" t="s">
        <v>125</v>
      </c>
    </row>
    <row r="46" spans="5:6" ht="12.75" customHeight="1" x14ac:dyDescent="0.2">
      <c r="F46" s="24" t="s">
        <v>126</v>
      </c>
    </row>
    <row r="47" spans="5:6" ht="12.75" customHeight="1" x14ac:dyDescent="0.2">
      <c r="F47" s="24" t="s">
        <v>127</v>
      </c>
    </row>
    <row r="48" spans="5:6" ht="12.75" customHeight="1" x14ac:dyDescent="0.2">
      <c r="F48" s="24" t="s">
        <v>128</v>
      </c>
    </row>
    <row r="49" spans="6:6" ht="12.75" customHeight="1" x14ac:dyDescent="0.2">
      <c r="F49" s="24" t="s">
        <v>129</v>
      </c>
    </row>
    <row r="50" spans="6:6" ht="12.75" customHeight="1" x14ac:dyDescent="0.2">
      <c r="F50" s="24" t="s">
        <v>130</v>
      </c>
    </row>
    <row r="51" spans="6:6" ht="12.75" customHeight="1" x14ac:dyDescent="0.2">
      <c r="F51" s="24" t="s">
        <v>131</v>
      </c>
    </row>
    <row r="52" spans="6:6" ht="15.75" customHeight="1" x14ac:dyDescent="0.2">
      <c r="F52" s="24" t="s">
        <v>132</v>
      </c>
    </row>
    <row r="53" spans="6:6" ht="15.75" customHeight="1" x14ac:dyDescent="0.2">
      <c r="F53" s="24" t="s">
        <v>133</v>
      </c>
    </row>
    <row r="54" spans="6:6" ht="15.75" customHeight="1" x14ac:dyDescent="0.2">
      <c r="F54" s="24" t="s">
        <v>134</v>
      </c>
    </row>
    <row r="55" spans="6:6" ht="15.75" customHeight="1" x14ac:dyDescent="0.2">
      <c r="F55" s="24" t="s">
        <v>135</v>
      </c>
    </row>
    <row r="56" spans="6:6" ht="15.75" customHeight="1" x14ac:dyDescent="0.2">
      <c r="F56" s="24" t="s">
        <v>136</v>
      </c>
    </row>
    <row r="57" spans="6:6" ht="15.75" customHeight="1" x14ac:dyDescent="0.2">
      <c r="F57" s="24" t="s">
        <v>137</v>
      </c>
    </row>
    <row r="58" spans="6:6" ht="15.75" customHeight="1" x14ac:dyDescent="0.2">
      <c r="F58" s="24" t="s">
        <v>138</v>
      </c>
    </row>
    <row r="59" spans="6:6" ht="15.75" customHeight="1" x14ac:dyDescent="0.2">
      <c r="F59" s="24" t="s">
        <v>139</v>
      </c>
    </row>
    <row r="60" spans="6:6" ht="15.75" customHeight="1" x14ac:dyDescent="0.2">
      <c r="F60" s="24" t="s">
        <v>140</v>
      </c>
    </row>
    <row r="61" spans="6:6" ht="15.75" customHeight="1" x14ac:dyDescent="0.2">
      <c r="F61" s="24" t="s">
        <v>141</v>
      </c>
    </row>
    <row r="62" spans="6:6" ht="15.75" customHeight="1" x14ac:dyDescent="0.2">
      <c r="F62" s="24" t="s">
        <v>142</v>
      </c>
    </row>
    <row r="63" spans="6:6" ht="15.75" customHeight="1" x14ac:dyDescent="0.2">
      <c r="F63" s="24" t="s">
        <v>143</v>
      </c>
    </row>
    <row r="64" spans="6:6" ht="15.75" customHeight="1" x14ac:dyDescent="0.2">
      <c r="F64" s="24" t="s">
        <v>144</v>
      </c>
    </row>
    <row r="65" spans="6:6" ht="15.75" customHeight="1" x14ac:dyDescent="0.2">
      <c r="F65" s="24" t="s">
        <v>145</v>
      </c>
    </row>
    <row r="66" spans="6:6" ht="15.75" customHeight="1" x14ac:dyDescent="0.2">
      <c r="F66" s="24" t="s">
        <v>146</v>
      </c>
    </row>
    <row r="67" spans="6:6" ht="15.75" customHeight="1" x14ac:dyDescent="0.2">
      <c r="F67" s="24" t="s">
        <v>147</v>
      </c>
    </row>
    <row r="68" spans="6:6" ht="15.75" customHeight="1" x14ac:dyDescent="0.2">
      <c r="F68" s="24" t="s">
        <v>148</v>
      </c>
    </row>
    <row r="69" spans="6:6" ht="15.75" customHeight="1" x14ac:dyDescent="0.2">
      <c r="F69" s="24" t="s">
        <v>149</v>
      </c>
    </row>
    <row r="70" spans="6:6" ht="15.75" customHeight="1" x14ac:dyDescent="0.2">
      <c r="F70" s="24" t="s">
        <v>150</v>
      </c>
    </row>
    <row r="71" spans="6:6" ht="15.75" customHeight="1" x14ac:dyDescent="0.2">
      <c r="F71" s="24" t="s">
        <v>151</v>
      </c>
    </row>
    <row r="72" spans="6:6" ht="15.75" customHeight="1" x14ac:dyDescent="0.2">
      <c r="F72" s="24" t="s">
        <v>152</v>
      </c>
    </row>
    <row r="73" spans="6:6" ht="15.75" customHeight="1" x14ac:dyDescent="0.2">
      <c r="F73" s="24" t="s">
        <v>153</v>
      </c>
    </row>
    <row r="74" spans="6:6" ht="15.75" customHeight="1" x14ac:dyDescent="0.2">
      <c r="F74" s="24" t="s">
        <v>154</v>
      </c>
    </row>
    <row r="75" spans="6:6" ht="15.75" customHeight="1" x14ac:dyDescent="0.2">
      <c r="F75" s="24" t="s">
        <v>155</v>
      </c>
    </row>
    <row r="76" spans="6:6" ht="15.75" customHeight="1" x14ac:dyDescent="0.2">
      <c r="F76" s="24" t="s">
        <v>156</v>
      </c>
    </row>
    <row r="77" spans="6:6" ht="15.75" customHeight="1" x14ac:dyDescent="0.2">
      <c r="F77" s="24" t="s">
        <v>157</v>
      </c>
    </row>
    <row r="78" spans="6:6" ht="15.75" customHeight="1" x14ac:dyDescent="0.2">
      <c r="F78" s="24" t="s">
        <v>158</v>
      </c>
    </row>
    <row r="79" spans="6:6" ht="15.75" customHeight="1" x14ac:dyDescent="0.2">
      <c r="F79" s="24" t="s">
        <v>159</v>
      </c>
    </row>
    <row r="80" spans="6:6" ht="15.75" customHeight="1" x14ac:dyDescent="0.2">
      <c r="F80" s="24" t="s">
        <v>160</v>
      </c>
    </row>
    <row r="81" spans="6:6" ht="15.75" customHeight="1" x14ac:dyDescent="0.2">
      <c r="F81" s="24" t="s">
        <v>161</v>
      </c>
    </row>
    <row r="82" spans="6:6" ht="15.75" customHeight="1" x14ac:dyDescent="0.2">
      <c r="F82" s="24" t="s">
        <v>162</v>
      </c>
    </row>
    <row r="83" spans="6:6" ht="15.75" customHeight="1" x14ac:dyDescent="0.2">
      <c r="F83" s="24" t="s">
        <v>163</v>
      </c>
    </row>
    <row r="84" spans="6:6" ht="15.75" customHeight="1" x14ac:dyDescent="0.2">
      <c r="F84" s="24" t="s">
        <v>164</v>
      </c>
    </row>
    <row r="85" spans="6:6" ht="15.75" customHeight="1" x14ac:dyDescent="0.2">
      <c r="F85" s="24" t="s">
        <v>165</v>
      </c>
    </row>
    <row r="86" spans="6:6" ht="15.75" customHeight="1" x14ac:dyDescent="0.2">
      <c r="F86" s="24" t="s">
        <v>166</v>
      </c>
    </row>
    <row r="87" spans="6:6" ht="15.75" customHeight="1" x14ac:dyDescent="0.2">
      <c r="F87" s="24" t="s">
        <v>167</v>
      </c>
    </row>
    <row r="88" spans="6:6" ht="15.75" customHeight="1" x14ac:dyDescent="0.2">
      <c r="F88" s="24" t="s">
        <v>168</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10928-107D-42E0-ACA3-C9B472DD3A44}">
  <sheetPr codeName="Planilha1"/>
  <dimension ref="A1:A60"/>
  <sheetViews>
    <sheetView topLeftCell="B1" workbookViewId="0">
      <selection activeCell="A8" sqref="A1:A1048576"/>
    </sheetView>
  </sheetViews>
  <sheetFormatPr defaultRowHeight="12.75" x14ac:dyDescent="0.2"/>
  <cols>
    <col min="1" max="1" width="9.140625" hidden="1" customWidth="1"/>
  </cols>
  <sheetData>
    <row r="1" spans="1:1" ht="12.75" customHeight="1" x14ac:dyDescent="0.2">
      <c r="A1" s="12" t="str">
        <f>IFERROR(IF(INDEX(#REF!,MATCH(LEFT(PCA!#REF!,6),#REF!,0))&lt;&gt;"",INDEX(#REF!,MATCH(LEFT(PCA!#REF!,6),#REF!,0)),""),"")</f>
        <v/>
      </c>
    </row>
    <row r="2" spans="1:1" x14ac:dyDescent="0.2">
      <c r="A2" s="12" t="str">
        <f>IFERROR(IF(INDEX(#REF!,MATCH(LEFT(PCA!#REF!,6),#REF!,0))&lt;&gt;"",INDEX(#REF!,MATCH(LEFT(PCA!#REF!,6),#REF!,0)),""),"")</f>
        <v/>
      </c>
    </row>
    <row r="3" spans="1:1" x14ac:dyDescent="0.2">
      <c r="A3" s="12" t="str">
        <f>IFERROR(IF(INDEX(#REF!,MATCH(LEFT(PCA!#REF!,6),#REF!,0))&lt;&gt;"",INDEX(#REF!,MATCH(LEFT(PCA!#REF!,6),#REF!,0)),""),"")</f>
        <v/>
      </c>
    </row>
    <row r="4" spans="1:1" x14ac:dyDescent="0.2">
      <c r="A4" s="12" t="str">
        <f>IFERROR(IF(INDEX(#REF!,MATCH(LEFT(PCA!#REF!,6),#REF!,0))&lt;&gt;"",INDEX(#REF!,MATCH(LEFT(PCA!#REF!,6),#REF!,0)),""),"")</f>
        <v/>
      </c>
    </row>
    <row r="5" spans="1:1" x14ac:dyDescent="0.2">
      <c r="A5" s="12" t="str">
        <f>IFERROR(IF(INDEX(#REF!,MATCH(LEFT(PCA!#REF!,6),#REF!,0))&lt;&gt;"",INDEX(#REF!,MATCH(LEFT(PCA!#REF!,6),#REF!,0)),""),"")</f>
        <v/>
      </c>
    </row>
    <row r="6" spans="1:1" x14ac:dyDescent="0.2">
      <c r="A6" s="12" t="str">
        <f>IFERROR(IF(INDEX(#REF!,MATCH(LEFT(PCA!#REF!,6),#REF!,0))&lt;&gt;"",INDEX(#REF!,MATCH(LEFT(PCA!#REF!,6),#REF!,0)),""),"")</f>
        <v/>
      </c>
    </row>
    <row r="7" spans="1:1" x14ac:dyDescent="0.2">
      <c r="A7" s="12" t="str">
        <f>IFERROR(IF(INDEX(#REF!,MATCH(LEFT(PCA!#REF!,6),#REF!,0))&lt;&gt;"",INDEX(#REF!,MATCH(LEFT(PCA!#REF!,6),#REF!,0)),""),"")</f>
        <v/>
      </c>
    </row>
    <row r="8" spans="1:1" x14ac:dyDescent="0.2">
      <c r="A8" s="12" t="str">
        <f>IFERROR(IF(INDEX(#REF!,MATCH(LEFT(PCA!#REF!,6),#REF!,0))&lt;&gt;"",INDEX(#REF!,MATCH(LEFT(PCA!#REF!,6),#REF!,0)),""),"")</f>
        <v/>
      </c>
    </row>
    <row r="9" spans="1:1" x14ac:dyDescent="0.2">
      <c r="A9" s="12" t="str">
        <f>IFERROR(IF(INDEX(#REF!,MATCH(LEFT(PCA!#REF!,6),#REF!,0))&lt;&gt;"",INDEX(#REF!,MATCH(LEFT(PCA!#REF!,6),#REF!,0)),""),"")</f>
        <v/>
      </c>
    </row>
    <row r="10" spans="1:1" x14ac:dyDescent="0.2">
      <c r="A10" s="12" t="str">
        <f>IFERROR(IF(INDEX(#REF!,MATCH(LEFT(PCA!#REF!,6),#REF!,0))&lt;&gt;"",INDEX(#REF!,MATCH(LEFT(PCA!#REF!,6),#REF!,0)),""),"")</f>
        <v/>
      </c>
    </row>
    <row r="11" spans="1:1" x14ac:dyDescent="0.2">
      <c r="A11" s="12" t="str">
        <f>IFERROR(IF(INDEX(#REF!,MATCH(LEFT(PCA!#REF!,6),#REF!,0))&lt;&gt;"",INDEX(#REF!,MATCH(LEFT(PCA!#REF!,6),#REF!,0)),""),"")</f>
        <v/>
      </c>
    </row>
    <row r="12" spans="1:1" x14ac:dyDescent="0.2">
      <c r="A12" s="12" t="str">
        <f>IFERROR(IF(INDEX(#REF!,MATCH(LEFT(PCA!#REF!,6),#REF!,0))&lt;&gt;"",INDEX(#REF!,MATCH(LEFT(PCA!#REF!,6),#REF!,0)),""),"")</f>
        <v/>
      </c>
    </row>
    <row r="13" spans="1:1" x14ac:dyDescent="0.2">
      <c r="A13" s="12" t="str">
        <f>IFERROR(IF(INDEX(#REF!,MATCH(LEFT(PCA!#REF!,6),#REF!,0))&lt;&gt;"",INDEX(#REF!,MATCH(LEFT(PCA!#REF!,6),#REF!,0)),""),"")</f>
        <v/>
      </c>
    </row>
    <row r="14" spans="1:1" x14ac:dyDescent="0.2">
      <c r="A14" s="12" t="str">
        <f>IFERROR(IF(INDEX(#REF!,MATCH(LEFT(PCA!#REF!,6),#REF!,0))&lt;&gt;"",INDEX(#REF!,MATCH(LEFT(PCA!#REF!,6),#REF!,0)),""),"")</f>
        <v/>
      </c>
    </row>
    <row r="15" spans="1:1" x14ac:dyDescent="0.2">
      <c r="A15" s="12" t="str">
        <f>IFERROR(IF(INDEX(#REF!,MATCH(LEFT(PCA!#REF!,6),#REF!,0))&lt;&gt;"",INDEX(#REF!,MATCH(LEFT(PCA!#REF!,6),#REF!,0)),""),"")</f>
        <v/>
      </c>
    </row>
    <row r="16" spans="1:1" x14ac:dyDescent="0.2">
      <c r="A16" s="12" t="str">
        <f>IFERROR(IF(INDEX(#REF!,MATCH(LEFT(PCA!#REF!,6),#REF!,0))&lt;&gt;"",INDEX(#REF!,MATCH(LEFT(PCA!#REF!,6),#REF!,0)),""),"")</f>
        <v/>
      </c>
    </row>
    <row r="17" spans="1:1" x14ac:dyDescent="0.2">
      <c r="A17" s="12" t="str">
        <f>IFERROR(IF(INDEX(#REF!,MATCH(LEFT(PCA!#REF!,6),#REF!,0))&lt;&gt;"",INDEX(#REF!,MATCH(LEFT(PCA!#REF!,6),#REF!,0)),""),"")</f>
        <v/>
      </c>
    </row>
    <row r="18" spans="1:1" x14ac:dyDescent="0.2">
      <c r="A18" s="12" t="str">
        <f>IFERROR(IF(INDEX(#REF!,MATCH(LEFT(PCA!#REF!,6),#REF!,0))&lt;&gt;"",INDEX(#REF!,MATCH(LEFT(PCA!#REF!,6),#REF!,0)),""),"")</f>
        <v/>
      </c>
    </row>
    <row r="19" spans="1:1" x14ac:dyDescent="0.2">
      <c r="A19" s="12" t="str">
        <f>IFERROR(IF(INDEX(#REF!,MATCH(LEFT(PCA!#REF!,6),#REF!,0))&lt;&gt;"",INDEX(#REF!,MATCH(LEFT(PCA!#REF!,6),#REF!,0)),""),"")</f>
        <v/>
      </c>
    </row>
    <row r="20" spans="1:1" x14ac:dyDescent="0.2">
      <c r="A20" s="12" t="str">
        <f>IFERROR(IF(INDEX(#REF!,MATCH(LEFT(PCA!#REF!,6),#REF!,0))&lt;&gt;"",INDEX(#REF!,MATCH(LEFT(PCA!#REF!,6),#REF!,0)),""),"")</f>
        <v/>
      </c>
    </row>
    <row r="21" spans="1:1" x14ac:dyDescent="0.2">
      <c r="A21" s="12" t="str">
        <f>IFERROR(IF(INDEX(#REF!,MATCH(LEFT(PCA!#REF!,6),#REF!,0))&lt;&gt;"",INDEX(#REF!,MATCH(LEFT(PCA!#REF!,6),#REF!,0)),""),"")</f>
        <v/>
      </c>
    </row>
    <row r="22" spans="1:1" x14ac:dyDescent="0.2">
      <c r="A22" s="12" t="str">
        <f>IFERROR(IF(INDEX(#REF!,MATCH(LEFT(PCA!#REF!,6),#REF!,0))&lt;&gt;"",INDEX(#REF!,MATCH(LEFT(PCA!#REF!,6),#REF!,0)),""),"")</f>
        <v/>
      </c>
    </row>
    <row r="23" spans="1:1" x14ac:dyDescent="0.2">
      <c r="A23" s="12" t="str">
        <f>IFERROR(IF(INDEX(#REF!,MATCH(LEFT(PCA!#REF!,6),#REF!,0))&lt;&gt;"",INDEX(#REF!,MATCH(LEFT(PCA!#REF!,6),#REF!,0)),""),"")</f>
        <v/>
      </c>
    </row>
    <row r="24" spans="1:1" x14ac:dyDescent="0.2">
      <c r="A24" s="12" t="str">
        <f>IFERROR(IF(INDEX(#REF!,MATCH(LEFT(PCA!#REF!,6),#REF!,0))&lt;&gt;"",INDEX(#REF!,MATCH(LEFT(PCA!#REF!,6),#REF!,0)),""),"")</f>
        <v/>
      </c>
    </row>
    <row r="25" spans="1:1" x14ac:dyDescent="0.2">
      <c r="A25" s="12" t="str">
        <f>IFERROR(IF(INDEX(#REF!,MATCH(LEFT(PCA!#REF!,6),#REF!,0))&lt;&gt;"",INDEX(#REF!,MATCH(LEFT(PCA!#REF!,6),#REF!,0)),""),"")</f>
        <v/>
      </c>
    </row>
    <row r="26" spans="1:1" x14ac:dyDescent="0.2">
      <c r="A26" s="12" t="str">
        <f>IFERROR(IF(INDEX(#REF!,MATCH(LEFT(PCA!#REF!,6),#REF!,0))&lt;&gt;"",INDEX(#REF!,MATCH(LEFT(PCA!#REF!,6),#REF!,0)),""),"")</f>
        <v/>
      </c>
    </row>
    <row r="27" spans="1:1" x14ac:dyDescent="0.2">
      <c r="A27" s="12" t="str">
        <f>IFERROR(IF(INDEX(#REF!,MATCH(LEFT(PCA!#REF!,6),#REF!,0))&lt;&gt;"",INDEX(#REF!,MATCH(LEFT(PCA!#REF!,6),#REF!,0)),""),"")</f>
        <v/>
      </c>
    </row>
    <row r="28" spans="1:1" x14ac:dyDescent="0.2">
      <c r="A28" s="12" t="str">
        <f>IFERROR(IF(INDEX(#REF!,MATCH(LEFT(PCA!#REF!,6),#REF!,0))&lt;&gt;"",INDEX(#REF!,MATCH(LEFT(PCA!#REF!,6),#REF!,0)),""),"")</f>
        <v/>
      </c>
    </row>
    <row r="29" spans="1:1" x14ac:dyDescent="0.2">
      <c r="A29" s="12" t="str">
        <f>IFERROR(IF(INDEX(#REF!,MATCH(LEFT(PCA!#REF!,6),#REF!,0))&lt;&gt;"",INDEX(#REF!,MATCH(LEFT(PCA!#REF!,6),#REF!,0)),""),"")</f>
        <v/>
      </c>
    </row>
    <row r="30" spans="1:1" x14ac:dyDescent="0.2">
      <c r="A30" s="12" t="str">
        <f>IFERROR(IF(INDEX(#REF!,MATCH(LEFT(PCA!#REF!,6),#REF!,0))&lt;&gt;"",INDEX(#REF!,MATCH(LEFT(PCA!#REF!,6),#REF!,0)),""),"")</f>
        <v/>
      </c>
    </row>
    <row r="31" spans="1:1" x14ac:dyDescent="0.2">
      <c r="A31" s="12" t="str">
        <f>IFERROR(IF(INDEX(#REF!,MATCH(LEFT(PCA!#REF!,6),#REF!,0))&lt;&gt;"",INDEX(#REF!,MATCH(LEFT(PCA!#REF!,6),#REF!,0)),""),"")</f>
        <v/>
      </c>
    </row>
    <row r="32" spans="1:1" x14ac:dyDescent="0.2">
      <c r="A32" s="12" t="str">
        <f>IFERROR(IF(INDEX(#REF!,MATCH(LEFT(PCA!#REF!,6),#REF!,0))&lt;&gt;"",INDEX(#REF!,MATCH(LEFT(PCA!#REF!,6),#REF!,0)),""),"")</f>
        <v/>
      </c>
    </row>
    <row r="33" spans="1:1" x14ac:dyDescent="0.2">
      <c r="A33" s="12" t="str">
        <f>IFERROR(IF(INDEX(#REF!,MATCH(LEFT(PCA!#REF!,6),#REF!,0))&lt;&gt;"",INDEX(#REF!,MATCH(LEFT(PCA!#REF!,6),#REF!,0)),""),"")</f>
        <v/>
      </c>
    </row>
    <row r="34" spans="1:1" x14ac:dyDescent="0.2">
      <c r="A34" s="12" t="str">
        <f>IFERROR(IF(INDEX(#REF!,MATCH(LEFT(PCA!#REF!,6),#REF!,0))&lt;&gt;"",INDEX(#REF!,MATCH(LEFT(PCA!#REF!,6),#REF!,0)),""),"")</f>
        <v/>
      </c>
    </row>
    <row r="35" spans="1:1" x14ac:dyDescent="0.2">
      <c r="A35" s="12" t="str">
        <f>IFERROR(IF(INDEX(#REF!,MATCH(LEFT(PCA!#REF!,6),#REF!,0))&lt;&gt;"",INDEX(#REF!,MATCH(LEFT(PCA!#REF!,6),#REF!,0)),""),"")</f>
        <v/>
      </c>
    </row>
    <row r="36" spans="1:1" x14ac:dyDescent="0.2">
      <c r="A36" s="12" t="str">
        <f>IFERROR(IF(INDEX(#REF!,MATCH(LEFT(PCA!#REF!,6),#REF!,0))&lt;&gt;"",INDEX(#REF!,MATCH(LEFT(PCA!#REF!,6),#REF!,0)),""),"")</f>
        <v/>
      </c>
    </row>
    <row r="37" spans="1:1" x14ac:dyDescent="0.2">
      <c r="A37" s="12" t="str">
        <f>IFERROR(IF(INDEX(#REF!,MATCH(LEFT(PCA!#REF!,6),#REF!,0))&lt;&gt;"",INDEX(#REF!,MATCH(LEFT(PCA!#REF!,6),#REF!,0)),""),"")</f>
        <v/>
      </c>
    </row>
    <row r="38" spans="1:1" x14ac:dyDescent="0.2">
      <c r="A38" s="12" t="str">
        <f>IFERROR(IF(INDEX(#REF!,MATCH(LEFT(PCA!#REF!,6),#REF!,0))&lt;&gt;"",INDEX(#REF!,MATCH(LEFT(PCA!#REF!,6),#REF!,0)),""),"")</f>
        <v/>
      </c>
    </row>
    <row r="39" spans="1:1" x14ac:dyDescent="0.2">
      <c r="A39" s="12" t="str">
        <f>IFERROR(IF(INDEX(#REF!,MATCH(LEFT(PCA!#REF!,6),#REF!,0))&lt;&gt;"",INDEX(#REF!,MATCH(LEFT(PCA!#REF!,6),#REF!,0)),""),"")</f>
        <v/>
      </c>
    </row>
    <row r="40" spans="1:1" x14ac:dyDescent="0.2">
      <c r="A40" s="12" t="str">
        <f>IFERROR(IF(INDEX(#REF!,MATCH(LEFT(PCA!#REF!,6),#REF!,0))&lt;&gt;"",INDEX(#REF!,MATCH(LEFT(PCA!#REF!,6),#REF!,0)),""),"")</f>
        <v/>
      </c>
    </row>
    <row r="41" spans="1:1" x14ac:dyDescent="0.2">
      <c r="A41" s="12" t="str">
        <f>IFERROR(IF(INDEX(#REF!,MATCH(LEFT(PCA!#REF!,6),#REF!,0))&lt;&gt;"",INDEX(#REF!,MATCH(LEFT(PCA!#REF!,6),#REF!,0)),""),"")</f>
        <v/>
      </c>
    </row>
    <row r="42" spans="1:1" x14ac:dyDescent="0.2">
      <c r="A42" s="12" t="str">
        <f>IFERROR(IF(INDEX(#REF!,MATCH(LEFT(PCA!#REF!,6),#REF!,0))&lt;&gt;"",INDEX(#REF!,MATCH(LEFT(PCA!#REF!,6),#REF!,0)),""),"")</f>
        <v/>
      </c>
    </row>
    <row r="43" spans="1:1" x14ac:dyDescent="0.2">
      <c r="A43" s="12" t="str">
        <f>IFERROR(IF(INDEX(#REF!,MATCH(LEFT(PCA!#REF!,6),#REF!,0))&lt;&gt;"",INDEX(#REF!,MATCH(LEFT(PCA!#REF!,6),#REF!,0)),""),"")</f>
        <v/>
      </c>
    </row>
    <row r="44" spans="1:1" x14ac:dyDescent="0.2">
      <c r="A44" s="12" t="str">
        <f>IFERROR(IF(INDEX(#REF!,MATCH(LEFT(PCA!#REF!,6),#REF!,0))&lt;&gt;"",INDEX(#REF!,MATCH(LEFT(PCA!#REF!,6),#REF!,0)),""),"")</f>
        <v/>
      </c>
    </row>
    <row r="45" spans="1:1" x14ac:dyDescent="0.2">
      <c r="A45" s="12" t="str">
        <f>IFERROR(IF(INDEX(#REF!,MATCH(LEFT(PCA!#REF!,6),#REF!,0))&lt;&gt;"",INDEX(#REF!,MATCH(LEFT(PCA!#REF!,6),#REF!,0)),""),"")</f>
        <v/>
      </c>
    </row>
    <row r="46" spans="1:1" x14ac:dyDescent="0.2">
      <c r="A46" s="12" t="str">
        <f>IFERROR(IF(INDEX(#REF!,MATCH(LEFT(PCA!#REF!,6),#REF!,0))&lt;&gt;"",INDEX(#REF!,MATCH(LEFT(PCA!#REF!,6),#REF!,0)),""),"")</f>
        <v/>
      </c>
    </row>
    <row r="47" spans="1:1" x14ac:dyDescent="0.2">
      <c r="A47" s="12" t="str">
        <f>IFERROR(IF(INDEX(#REF!,MATCH(LEFT(PCA!#REF!,6),#REF!,0))&lt;&gt;"",INDEX(#REF!,MATCH(LEFT(PCA!#REF!,6),#REF!,0)),""),"")</f>
        <v/>
      </c>
    </row>
    <row r="48" spans="1:1" x14ac:dyDescent="0.2">
      <c r="A48" s="12" t="str">
        <f>IFERROR(IF(INDEX(#REF!,MATCH(LEFT(PCA!#REF!,6),#REF!,0))&lt;&gt;"",INDEX(#REF!,MATCH(LEFT(PCA!#REF!,6),#REF!,0)),""),"")</f>
        <v/>
      </c>
    </row>
    <row r="49" spans="1:1" x14ac:dyDescent="0.2">
      <c r="A49" s="12" t="str">
        <f>IFERROR(IF(INDEX(#REF!,MATCH(LEFT(PCA!#REF!,6),#REF!,0))&lt;&gt;"",INDEX(#REF!,MATCH(LEFT(PCA!#REF!,6),#REF!,0)),""),"")</f>
        <v/>
      </c>
    </row>
    <row r="50" spans="1:1" x14ac:dyDescent="0.2">
      <c r="A50" s="12" t="str">
        <f>IFERROR(IF(INDEX(#REF!,MATCH(LEFT(PCA!#REF!,6),#REF!,0))&lt;&gt;"",INDEX(#REF!,MATCH(LEFT(PCA!#REF!,6),#REF!,0)),""),"")</f>
        <v/>
      </c>
    </row>
    <row r="51" spans="1:1" x14ac:dyDescent="0.2">
      <c r="A51" s="12" t="str">
        <f>IFERROR(IF(INDEX(#REF!,MATCH(LEFT(PCA!#REF!,6),#REF!,0))&lt;&gt;"",INDEX(#REF!,MATCH(LEFT(PCA!#REF!,6),#REF!,0)),""),"")</f>
        <v/>
      </c>
    </row>
    <row r="52" spans="1:1" x14ac:dyDescent="0.2">
      <c r="A52" s="12" t="str">
        <f>IFERROR(IF(INDEX(#REF!,MATCH(LEFT(PCA!#REF!,6),#REF!,0))&lt;&gt;"",INDEX(#REF!,MATCH(LEFT(PCA!#REF!,6),#REF!,0)),""),"")</f>
        <v/>
      </c>
    </row>
    <row r="53" spans="1:1" x14ac:dyDescent="0.2">
      <c r="A53" s="12" t="str">
        <f>IFERROR(IF(INDEX(#REF!,MATCH(LEFT(PCA!#REF!,6),#REF!,0))&lt;&gt;"",INDEX(#REF!,MATCH(LEFT(PCA!#REF!,6),#REF!,0)),""),"")</f>
        <v/>
      </c>
    </row>
    <row r="54" spans="1:1" x14ac:dyDescent="0.2">
      <c r="A54" s="12" t="str">
        <f>IFERROR(IF(INDEX(#REF!,MATCH(LEFT(PCA!#REF!,6),#REF!,0))&lt;&gt;"",INDEX(#REF!,MATCH(LEFT(PCA!#REF!,6),#REF!,0)),""),"")</f>
        <v/>
      </c>
    </row>
    <row r="55" spans="1:1" x14ac:dyDescent="0.2">
      <c r="A55" s="12" t="str">
        <f>IFERROR(IF(INDEX(#REF!,MATCH(LEFT(PCA!#REF!,6),#REF!,0))&lt;&gt;"",INDEX(#REF!,MATCH(LEFT(PCA!#REF!,6),#REF!,0)),""),"")</f>
        <v/>
      </c>
    </row>
    <row r="56" spans="1:1" x14ac:dyDescent="0.2">
      <c r="A56" s="12" t="str">
        <f>IFERROR(IF(INDEX(#REF!,MATCH(LEFT(PCA!#REF!,6),#REF!,0))&lt;&gt;"",INDEX(#REF!,MATCH(LEFT(PCA!#REF!,6),#REF!,0)),""),"")</f>
        <v/>
      </c>
    </row>
    <row r="57" spans="1:1" x14ac:dyDescent="0.2">
      <c r="A57" s="12" t="str">
        <f>IFERROR(IF(INDEX(#REF!,MATCH(LEFT(PCA!#REF!,6),#REF!,0))&lt;&gt;"",INDEX(#REF!,MATCH(LEFT(PCA!#REF!,6),#REF!,0)),""),"")</f>
        <v/>
      </c>
    </row>
    <row r="58" spans="1:1" x14ac:dyDescent="0.2">
      <c r="A58" s="12" t="str">
        <f>IFERROR(IF(INDEX(#REF!,MATCH(LEFT(PCA!#REF!,6),#REF!,0))&lt;&gt;"",INDEX(#REF!,MATCH(LEFT(PCA!#REF!,6),#REF!,0)),""),"")</f>
        <v/>
      </c>
    </row>
    <row r="59" spans="1:1" x14ac:dyDescent="0.2">
      <c r="A59" s="12" t="str">
        <f>IFERROR(IF(INDEX(#REF!,MATCH(LEFT(PCA!#REF!,6),#REF!,0))&lt;&gt;"",INDEX(#REF!,MATCH(LEFT(PCA!#REF!,6),#REF!,0)),""),"")</f>
        <v/>
      </c>
    </row>
    <row r="60" spans="1:1" x14ac:dyDescent="0.2">
      <c r="A60" s="12" t="str">
        <f>IFERROR(IF(INDEX(#REF!,MATCH(LEFT(PCA!#REF!,6),#REF!,0))&lt;&gt;"",INDEX(#REF!,MATCH(LEFT(PCA!#REF!,6),#REF!,0)),""),"")</f>
        <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Orientações</vt:lpstr>
      <vt:lpstr>PCA</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Micaele Martins de Carvalho</dc:creator>
  <cp:lastModifiedBy>Paula Rudeck Silva Brunelli</cp:lastModifiedBy>
  <cp:lastPrinted>2025-05-19T19:13:03Z</cp:lastPrinted>
  <dcterms:created xsi:type="dcterms:W3CDTF">2024-04-04T15:56:39Z</dcterms:created>
  <dcterms:modified xsi:type="dcterms:W3CDTF">2025-05-21T18:51:19Z</dcterms:modified>
</cp:coreProperties>
</file>