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10.243.147.1\servidor\GFS E GPO\PLANO DE CONTRATAÇÃO ANUAL - PCA\2025\PCA - Versão 4\"/>
    </mc:Choice>
  </mc:AlternateContent>
  <xr:revisionPtr revIDLastSave="0" documentId="13_ncr:1_{0AABD0A3-B192-47AA-B868-19FC0275999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Orientações" sheetId="4" r:id="rId1"/>
    <sheet name="PCA" sheetId="1" r:id="rId2"/>
    <sheet name="Planilha1" sheetId="8" r:id="rId3"/>
    <sheet name="Listas" sheetId="2" state="hidden" r:id="rId4"/>
    <sheet name="1" sheetId="7" state="veryHidden" r:id="rId5"/>
  </sheets>
  <externalReferences>
    <externalReference r:id="rId6"/>
  </externalReferences>
  <definedNames>
    <definedName name="_xlnm._FilterDatabase" localSheetId="1" hidden="1">PCA!$B$7:$K$65</definedName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UG">[1]LISTAS!$A$15:$B$15</definedName>
  </definedNames>
  <calcPr calcId="191029"/>
</workbook>
</file>

<file path=xl/calcChain.xml><?xml version="1.0" encoding="utf-8"?>
<calcChain xmlns="http://schemas.openxmlformats.org/spreadsheetml/2006/main">
  <c r="C68" i="1" l="1"/>
  <c r="C69" i="1" s="1"/>
  <c r="F64" i="1" l="1"/>
  <c r="F14" i="1" l="1"/>
  <c r="B3" i="8" l="1"/>
  <c r="B120" i="8"/>
  <c r="B146" i="8"/>
  <c r="B116" i="8"/>
  <c r="B162" i="8" l="1"/>
  <c r="B159" i="8"/>
  <c r="B151" i="8"/>
  <c r="B153" i="8"/>
  <c r="B149" i="8"/>
  <c r="B144" i="8"/>
  <c r="B114" i="8"/>
  <c r="B111" i="8"/>
  <c r="B104" i="8"/>
  <c r="B34" i="8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B2" i="8" l="1"/>
</calcChain>
</file>

<file path=xl/sharedStrings.xml><?xml version="1.0" encoding="utf-8"?>
<sst xmlns="http://schemas.openxmlformats.org/spreadsheetml/2006/main" count="577" uniqueCount="335">
  <si>
    <t>Tipo de Contratação</t>
  </si>
  <si>
    <t>Objeto Resumido</t>
  </si>
  <si>
    <t>Nova</t>
  </si>
  <si>
    <t>PCA</t>
  </si>
  <si>
    <t>O que é o PCA?</t>
  </si>
  <si>
    <t>Orientações</t>
  </si>
  <si>
    <t>Quais são os principais Objetivos da norma?</t>
  </si>
  <si>
    <t>Quais são as principais Regras?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</si>
  <si>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</si>
  <si>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</si>
  <si>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Racionalizar e criar uma cultura de planejamento para as contratações dos órgãos do Estado; promover um alinhamento dessas contratações com o Planejamento Estratégico, bem como subsidiar as leis orçamentárias;</t>
  </si>
  <si>
    <t>Prorrogada</t>
  </si>
  <si>
    <t>Unidade de Medida</t>
  </si>
  <si>
    <t>Quantidade Estimada</t>
  </si>
  <si>
    <t>Baixo</t>
  </si>
  <si>
    <t>Médio</t>
  </si>
  <si>
    <t>Alto</t>
  </si>
  <si>
    <t>ÓRGÃO OU ENTIDADE</t>
  </si>
  <si>
    <t>ÁREA RESPONSÁVEL PELA CONSOLIDAÇÃO</t>
  </si>
  <si>
    <r>
  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</t>
    </r>
    <r>
      <rPr>
        <sz val="11"/>
        <rFont val="Arial"/>
        <family val="2"/>
        <scheme val="minor"/>
      </rPr>
      <t xml:space="preserve">, garantindo a integração ao planejamento estratégico e orçamentário das unidades              </t>
    </r>
  </si>
  <si>
    <t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</si>
  <si>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>observações</t>
  </si>
  <si>
    <t>Estimativa preliminar do valor (R$)</t>
  </si>
  <si>
    <t>Prazo</t>
  </si>
  <si>
    <t>Nível de Complexidade</t>
  </si>
  <si>
    <t>Observações</t>
  </si>
  <si>
    <t>Plano de Contratações Anual - Exercício 2025</t>
  </si>
  <si>
    <t>Classificação orçamentária</t>
  </si>
  <si>
    <t>Agente de contratação ou fiscal</t>
  </si>
  <si>
    <t>Em andamento</t>
  </si>
  <si>
    <t>Setor Demandante</t>
  </si>
  <si>
    <t>ARQUIVO PÚBLICO DO ESTADO DO ESPÍRITO SANTO - APEES</t>
  </si>
  <si>
    <t>GERÊNCIA ADMINISTRATIVA E FINANCEIRA</t>
  </si>
  <si>
    <t>GAMEC</t>
  </si>
  <si>
    <t xml:space="preserve">Pré-Impressos de Registros de entrada de Imigrantes </t>
  </si>
  <si>
    <t>Compra</t>
  </si>
  <si>
    <t>Contratação de Serviço</t>
  </si>
  <si>
    <t>3.3.90.30</t>
  </si>
  <si>
    <t>4.4.90.52</t>
  </si>
  <si>
    <t>3.3.90.39</t>
  </si>
  <si>
    <t>Rosângela Vetoraze</t>
  </si>
  <si>
    <t xml:space="preserve">Impressão de banners para exposição </t>
  </si>
  <si>
    <t xml:space="preserve">Impressão de Banners Projeto  Imigrantes </t>
  </si>
  <si>
    <t>Contratação de serviços de manutenção das estantes delizantes</t>
  </si>
  <si>
    <t>Papel Mata Borrão 250G 50 X 50 CM</t>
  </si>
  <si>
    <t>Trincha Macia Fibra Sintética TIGRE 185</t>
  </si>
  <si>
    <t>Juba para desenhos</t>
  </si>
  <si>
    <t>Rolo Cadarço Sarjado Cru 3008-8mm C/ 50 Metros Cor Natural</t>
  </si>
  <si>
    <t>Bobina Plástico Bolha 1,30m X 100m</t>
  </si>
  <si>
    <t>Bobina de Acetato</t>
  </si>
  <si>
    <t>Trincha Macia Cerdas Suaves</t>
  </si>
  <si>
    <t>Pincel Redondo Broxa Cerda Gris 835 2/0,0,2,4,6,8,12</t>
  </si>
  <si>
    <t>Kit de Pincel Redondo Condor 5501 com 6 Peças</t>
  </si>
  <si>
    <t>Kit Pincel Giotto Taklon Chato Série 600 - 8 pinceis</t>
  </si>
  <si>
    <t>Pincel Artesanal Chato 815 N.24 Amarelo - Cartela com 3, Pinceis Tigre, 81524, Multicor</t>
  </si>
  <si>
    <t>Espatula de Teflon Dobradeira</t>
  </si>
  <si>
    <t>Tesoura para corte de diversos materiais</t>
  </si>
  <si>
    <t>Régua de metal 60cm</t>
  </si>
  <si>
    <t>Régua de metal 15cm</t>
  </si>
  <si>
    <t>Borracha Técnica BRW Evoke</t>
  </si>
  <si>
    <t>Borracha Staedtler Artistica Branco E Bege Blister 5427SBK2C</t>
  </si>
  <si>
    <t>Frascos 500ml Pet Borrifador Pulverizador Spray Gatilho</t>
  </si>
  <si>
    <t>Agulhas</t>
  </si>
  <si>
    <t>Algodão Hidrófilo 500 gr em rolo</t>
  </si>
  <si>
    <t>Linha Urso N1</t>
  </si>
  <si>
    <t>Entretela Sem Cola para Bordar Eduval Ref.ENTB30 Média 50mts</t>
  </si>
  <si>
    <t>Peso de Papel</t>
  </si>
  <si>
    <t>Pote de Vidro Simples, vários tamanhos tampa de metal ou plástico</t>
  </si>
  <si>
    <t>Conjunto de Microscoop de Laboratório 12 Peças</t>
  </si>
  <si>
    <t>Prensa de mesa Encadernação A4</t>
  </si>
  <si>
    <t>Lâmina de Bisturi Aço Carbono Descartável 100un DESCARPACK (N°10)</t>
  </si>
  <si>
    <t>Cabo Para Bisturi N.º 3 Inox 13 cm Para Laminas N.º 10 a 17</t>
  </si>
  <si>
    <t>Pinça Clínica Para Algodão</t>
  </si>
  <si>
    <t>Bandejas Plastica Medidas: 53,2 cm (C) x 37,3 cm (L) x 8,6 cm (A) Ext.Volume: 12,0 L.</t>
  </si>
  <si>
    <t>Bandejas Plastica Medidas: 43,5 cm (C) x 29,6 cm (L) x 7,5 cm (A) Ext. Volume: 7,5 L.</t>
  </si>
  <si>
    <t>Jaleco Feminino Manga Curta GG Oxford ou Algodão</t>
  </si>
  <si>
    <t>Mesa De Luz Super Forte Para Desenhos A3</t>
  </si>
  <si>
    <t>Mesa de Higienização</t>
  </si>
  <si>
    <t>Câmara de Desinfestação</t>
  </si>
  <si>
    <t>Armário Vitrine 02 Portas</t>
  </si>
  <si>
    <t>Armário Multiuso 2 Portas com chave</t>
  </si>
  <si>
    <t>Aspirador de mão</t>
  </si>
  <si>
    <t>Soprador térmico</t>
  </si>
  <si>
    <t>LUZ UV</t>
  </si>
  <si>
    <t>Papel Indicador de Ph 0 a 14 Merck</t>
  </si>
  <si>
    <t>Lupa Articulada 10x Bivolt Com Fixador Para Bancada 126 LEDs - BCMED</t>
  </si>
  <si>
    <t>Becker Graduado Forma Baixa 600ml</t>
  </si>
  <si>
    <t>Becker Graduado Forma Baixa 100ml</t>
  </si>
  <si>
    <t>Kit De Vidrarias Para Laboratório 33 Peças</t>
  </si>
  <si>
    <t>Hipoclorito de Sódio PA, NaClO P.M. 74.44 cloro ativo 12%</t>
  </si>
  <si>
    <t>Tiossulfato de Sódio PA, NaS2 O3 5 H2O</t>
  </si>
  <si>
    <t>Hipoclorito de Cálcio, Ca(OCl)2 P.M.</t>
  </si>
  <si>
    <t>Ácido acético glacial P.A Ch3COOH</t>
  </si>
  <si>
    <t>Peróxido de hidrogênio, H2 O2 35% PA</t>
  </si>
  <si>
    <t>Hidróxido de amônia NH4 OH PA PA</t>
  </si>
  <si>
    <t>Propanona 60%</t>
  </si>
  <si>
    <t>Hipossulfito de sódio</t>
  </si>
  <si>
    <t>Acetato de etila PA ACS 1L</t>
  </si>
  <si>
    <t>Lupa De Mão Conta Fios Com Lente De Vidro Ótico 30X</t>
  </si>
  <si>
    <t>Lupa de Mão 30X Com 12 Luzes LED UV Inspeção de Cédulas Lupa Grande Lupa de Vidro Duplo para Leitura de Livros e Jornais</t>
  </si>
  <si>
    <t>Óculos Lupa Iluminada Profissional 7 Pares de Lentes Ate 25x Zoom e Luz LED 2 Frio e Quente - 32225 - Jiaxi</t>
  </si>
  <si>
    <t>PINCEL HAKE JAPONÊS - DIVERSOS TAMANHOS</t>
  </si>
  <si>
    <t>Ventilador de Coluna</t>
  </si>
  <si>
    <t>Tecido Difusor de Iluminação RGB062 Nylon Branco Translúcido (1.5m x 3.6m)</t>
  </si>
  <si>
    <t>4.4.90.39</t>
  </si>
  <si>
    <t>GAP</t>
  </si>
  <si>
    <t>Divulgar Projeto Imigrantes e disseminação de informações das Etnias que compoem o ES.</t>
  </si>
  <si>
    <t>Prensa Manual</t>
  </si>
  <si>
    <t>Espatula Termica para Restauração</t>
  </si>
  <si>
    <t>Ativação de adesivo térmico na montagem a seco e outros adesivos para restauração.</t>
  </si>
  <si>
    <t>Material utilizado durante o precesso de restauração e conservação de documentação histórica</t>
  </si>
  <si>
    <t>Contratação de serviços de manutenção de equipamento de deionizador de água.</t>
  </si>
  <si>
    <t>Manutenção de equipamento utilizado no Laboratório de Conservação</t>
  </si>
  <si>
    <t>Metilcelulose de Sódio -40g</t>
  </si>
  <si>
    <t>Papel Filifold Documenta 85g - 85x100 - 100 fl</t>
  </si>
  <si>
    <t>Papel Filifold Documenta 300g - 85 x 100 - 100 fl</t>
  </si>
  <si>
    <t>Papel Glassine Acid Free - conservação e acondicionamento</t>
  </si>
  <si>
    <t>Borracha Hi-polymer Eraser soft, pentel</t>
  </si>
  <si>
    <t>Filmoplast P90 - 2cm X 50m - Ph Neutro</t>
  </si>
  <si>
    <t>Papel Japonês Gampi Silk Tissue - 45 X 60cm - 10g/M²</t>
  </si>
  <si>
    <t>Papel Japonês Goyu - 59cm X 78cm - 50g/M²</t>
  </si>
  <si>
    <t>Filiset Neutro A4 68g 21x29 - Pacote C/100 Folhas</t>
  </si>
  <si>
    <t>Cola Adesivo Pva Ph Neutro 236ml Restauro Lineco 901</t>
  </si>
  <si>
    <t>Lâminas De Bisturi Cirúrgico N°15</t>
  </si>
  <si>
    <t>Aquarela Winsor C/45 Cotman Hp Studio 0390471</t>
  </si>
  <si>
    <t>Estilete Olfa L-5 18mm Ref:14028</t>
  </si>
  <si>
    <t>Estilete Rotativo Olfa Rty-2/G 45mm Ref:14742</t>
  </si>
  <si>
    <t>Fabrica de Software</t>
  </si>
  <si>
    <t>GTI</t>
  </si>
  <si>
    <t>Tablets Gráficos</t>
  </si>
  <si>
    <t>Equipamentos de Áudio para edição</t>
  </si>
  <si>
    <t>Periféricos de informática</t>
  </si>
  <si>
    <t>Suporte para notebook</t>
  </si>
  <si>
    <t>Calibrador de monitor</t>
  </si>
  <si>
    <t>Computador Desktop para Designer Gráfico</t>
  </si>
  <si>
    <t>Licença microsoft Office</t>
  </si>
  <si>
    <t>Notebook</t>
  </si>
  <si>
    <t>Licença microsoft Windows</t>
  </si>
  <si>
    <t>Licença adobe acrobat</t>
  </si>
  <si>
    <t>Estruturação do cabeamento de redes lógicas</t>
  </si>
  <si>
    <t>Licença adobe creative cloud</t>
  </si>
  <si>
    <t>Renovação Contratual</t>
  </si>
  <si>
    <t>Equipamentos para reposição de acordo com a demanda, considerando a vida útil média de dois anos</t>
  </si>
  <si>
    <t>Suporte para facilitar o uso dos notebooks, e aumentar a vida util dos equipamentos, considerando a melhor ventilação.</t>
  </si>
  <si>
    <t>Para suprir licenças a vencer</t>
  </si>
  <si>
    <t>Contratação de empresa para prestação de serviço de arquivo e correlatos</t>
  </si>
  <si>
    <t>UN</t>
  </si>
  <si>
    <t>3.3.90.34</t>
  </si>
  <si>
    <t>GEDOC</t>
  </si>
  <si>
    <t>Telefonia Móvel</t>
  </si>
  <si>
    <t>GAF</t>
  </si>
  <si>
    <t>Prestação De Serviço De Locação De Veículo Automotor</t>
  </si>
  <si>
    <t>Fornecimento de Energia Elétrica Para a Sede do APEES</t>
  </si>
  <si>
    <t>Prestação De Serviços De Manutenção Preventiva E Corretiva De Sistema De Climatização</t>
  </si>
  <si>
    <t>Auxilio Transporte Intermunicipal, Do Servidor Desse Apees</t>
  </si>
  <si>
    <t>Serviços de Outsourcing de Impressão</t>
  </si>
  <si>
    <t>Seguro Veículo Automotor</t>
  </si>
  <si>
    <t>Licenciamento Veículo Automotor, I/Ford Transit Tc, Misto Camioneta, Categoria Oficial,</t>
  </si>
  <si>
    <t>Prestação de serviços administrativos e de suporte de nível operacional, por meio de postos de Assistentes Administrativos e Encarregados</t>
  </si>
  <si>
    <t>Telefonia Fixa Local e Interurbana, 0800 e Trídígito</t>
  </si>
  <si>
    <t>Manutenção do Sistema de Combate a Incêndio</t>
  </si>
  <si>
    <t>Lucas Rodrigues Barreto</t>
  </si>
  <si>
    <t>3.3.90.33</t>
  </si>
  <si>
    <t xml:space="preserve">Marcelo Mazon </t>
  </si>
  <si>
    <t>3.3.90.37</t>
  </si>
  <si>
    <t>3.3.90.49</t>
  </si>
  <si>
    <t>3.3.90.40</t>
  </si>
  <si>
    <t>Felipe Mariano Matos</t>
  </si>
  <si>
    <t>3.3.90.47</t>
  </si>
  <si>
    <t>3.3.91.39</t>
  </si>
  <si>
    <t>3.3.91.47</t>
  </si>
  <si>
    <t xml:space="preserve">UN </t>
  </si>
  <si>
    <t>Prorrogação de contrato contínuo para o funcionamento do Òrgão.</t>
  </si>
  <si>
    <t>Auxilio transporte para servidores e estagiários do APEES</t>
  </si>
  <si>
    <t xml:space="preserve">Cola bastão </t>
  </si>
  <si>
    <t xml:space="preserve">Cola escolar </t>
  </si>
  <si>
    <t xml:space="preserve">Fita adesiva dupla face </t>
  </si>
  <si>
    <t xml:space="preserve">Pincel atômico </t>
  </si>
  <si>
    <t xml:space="preserve">Caderno escolar </t>
  </si>
  <si>
    <t xml:space="preserve">Estilete </t>
  </si>
  <si>
    <t xml:space="preserve">Tesoura </t>
  </si>
  <si>
    <t xml:space="preserve">Quadro branco </t>
  </si>
  <si>
    <t xml:space="preserve">Café </t>
  </si>
  <si>
    <t xml:space="preserve">Açúcar </t>
  </si>
  <si>
    <t xml:space="preserve">Papel toalha </t>
  </si>
  <si>
    <t xml:space="preserve">Papel higiênico </t>
  </si>
  <si>
    <t xml:space="preserve">Sabonete líquido </t>
  </si>
  <si>
    <t>Palete</t>
  </si>
  <si>
    <t>Pilha AAA</t>
  </si>
  <si>
    <t>Materias de consumo usados para o bom funcionamento do órgão.</t>
  </si>
  <si>
    <t>Agenciamento e Fornecimento de Passagens Aéreas para Voos Regulares Nacionais e Internacionais</t>
  </si>
  <si>
    <t>Manutenção Preventiva e Corretiva da Frota Oficial (Serviço)</t>
  </si>
  <si>
    <t>Manutenção Preventiva e Corretiva da Frota Oficial (Peças)</t>
  </si>
  <si>
    <t>Prestação de Serviços de Manutenção Preventiva d Corretiva de Purificadores de Água, incluindo o Fornecimento de Peças</t>
  </si>
  <si>
    <t>Assinatura do Jornal digital e Impresso de a Tribuna, pelo período de 12 meses</t>
  </si>
  <si>
    <t>Imposto Predial e Territorial Urbano - Iptu - Prefeitura Municipal de Vitória</t>
  </si>
  <si>
    <t xml:space="preserve">Serviços de Publicidade Legal </t>
  </si>
  <si>
    <t>Renovação de Assinatura do Jornal A Gazeta Digital</t>
  </si>
  <si>
    <t>Contratação de Serviços de Vigilância</t>
  </si>
  <si>
    <t>Manutenção do Órgão</t>
  </si>
  <si>
    <t>Gerenciamento Do Abastecimento De Combustíveis Da Frota Oficial (Gasolina e Diesel)</t>
  </si>
  <si>
    <t>Pilha AA</t>
  </si>
  <si>
    <t>Caneta Esferográfica,  caixa com 50 unidades</t>
  </si>
  <si>
    <t>Lápis Preto nº2, caixa com 144 unidades</t>
  </si>
  <si>
    <t>Fita adesiva 18X50, transparente, tipo Durex</t>
  </si>
  <si>
    <t>Fita adesiva em PVC, alto poder de fixação, 50X50</t>
  </si>
  <si>
    <t>Marcador para quadro branco cor azul</t>
  </si>
  <si>
    <t>Apagador para quadro branco cor preto</t>
  </si>
  <si>
    <t>Aquisição e Instalação de Vídeo Monitoramento</t>
  </si>
  <si>
    <t xml:space="preserve"> Manutenção de Vídeo Monitoramento</t>
  </si>
  <si>
    <t>CLASSIFICAÇÃO ORÇAMENTÁRIA</t>
  </si>
  <si>
    <t xml:space="preserve">VALOR </t>
  </si>
  <si>
    <t>3.3.90.30 - Material de Consumo</t>
  </si>
  <si>
    <t>3.3.90.39 - Outros Serviços de Terceiros - PJ</t>
  </si>
  <si>
    <t>3.3.91.39 - Outros Serviços de Terceiros - PJ (INTRA ORÇAMENTÁRIO)</t>
  </si>
  <si>
    <t>3.3.90.33 - Passagens e Despesas com Locomoção</t>
  </si>
  <si>
    <t>3.3.90.37 - Locação de mão-de-obra</t>
  </si>
  <si>
    <t>4.4.90.51 - Obras e Instalações</t>
  </si>
  <si>
    <t>4.4.90.52 - Equipamentos e Material Permanente</t>
  </si>
  <si>
    <t xml:space="preserve">3.3.90.49 - Auxilio Transporte </t>
  </si>
  <si>
    <t>3.3.90.34 - Outras Despesas de Pessoal Decorrentes de Contratação de Terceirização</t>
  </si>
  <si>
    <t>3.3.90.47 - Obrigações Tributárias e Contritubivas</t>
  </si>
  <si>
    <t xml:space="preserve">Taxa de Coleta de Resíduos Sólidos - TCRS  </t>
  </si>
  <si>
    <t>3.3.90.40 - Outros Serviços de Terceiros - PJ</t>
  </si>
  <si>
    <t>4.4.90.39 - Serviços da Tecnologia da Informação e comunicação - PJ</t>
  </si>
  <si>
    <t>TOTAL DE CONTRATAÇÕES</t>
  </si>
  <si>
    <t>Contratação de empresa para prestação de serviço de arquivo e correlatos - PROARQ</t>
  </si>
  <si>
    <t>Prestação de Serviços De Limpeza, Conservação e Manutenção Predial</t>
  </si>
  <si>
    <t>Prestação de serviços administrativos e de suporte de nível operacional, por meio de postos de Assistentes Administrativos e Encarregados - MGS</t>
  </si>
  <si>
    <t>Fornecimento de Água E Tratamento de Esgoto para Sede do Apees</t>
  </si>
  <si>
    <t xml:space="preserve"> Serviço de Postagem e Correspondência </t>
  </si>
  <si>
    <t>Serviços de Desinsetização, Desratização e Descupinização</t>
  </si>
  <si>
    <t>Prestação de Serviços de Manutenção Preventiva d Corretiva de Purificadores de Água, incluindo o Fornecimento de Peças.</t>
  </si>
  <si>
    <r>
      <t xml:space="preserve">Apoio Técnico para elaboração de Projetos Elétrico e Sistema de Climatização </t>
    </r>
    <r>
      <rPr>
        <b/>
        <sz val="10"/>
        <color rgb="FF000000"/>
        <rFont val="Times New Roman"/>
        <family val="1"/>
      </rPr>
      <t>(DER está elaborando o Projeto)</t>
    </r>
  </si>
  <si>
    <t>Licenciamento da Van</t>
  </si>
  <si>
    <t>Auxilio Transporte Intermunicipal, do Servidor desse Apees e serviço</t>
  </si>
  <si>
    <t>Projeto elétrico, sistema de climatização e cabeamento estruturado</t>
  </si>
  <si>
    <t>Outros Serviços de Terceiros - PJ</t>
  </si>
  <si>
    <t xml:space="preserve">Caixa Bibiográfica </t>
  </si>
  <si>
    <t>Etiquetas Adesivas</t>
  </si>
  <si>
    <t xml:space="preserve">Lâmpadas para leitoras de Microfilmagem </t>
  </si>
  <si>
    <t xml:space="preserve">Bibliocanto </t>
  </si>
  <si>
    <t>Tonner para a impressora do veículo utilizado para o Projeto Imigrantes</t>
  </si>
  <si>
    <t>Bobina Papel Pardo Semi Kraft 120cm 80G 18Kg</t>
  </si>
  <si>
    <t xml:space="preserve">caixas arquivos em papel cartão alcalino A3 </t>
  </si>
  <si>
    <t>Lápis 6B</t>
  </si>
  <si>
    <t>Materiais de EPI´s</t>
  </si>
  <si>
    <t xml:space="preserve">Silica gel embalagem de 2k </t>
  </si>
  <si>
    <t>Termo Higrômetro com Sonda Maxima Minima Relogio Temperatura Umidade KLX Qualidade e Inovação</t>
  </si>
  <si>
    <t xml:space="preserve">Papel Filifold documenta acid free + reserva alcalina 120g - 85 x 100 - 100 fl
</t>
  </si>
  <si>
    <t xml:space="preserve">Armário Guarda Volume </t>
  </si>
  <si>
    <t>Carrinho de bibioteca</t>
  </si>
  <si>
    <t xml:space="preserve">Expositor Vertical </t>
  </si>
  <si>
    <t>Scanner planetário de mesa</t>
  </si>
  <si>
    <t>Mapoteca</t>
  </si>
  <si>
    <t xml:space="preserve">Confecção de Envelopes Personalizados Projeto Imigrantes </t>
  </si>
  <si>
    <t>Contrato de manutenção anual do Escanner de Microfilme Delta Plus da Zeutschel</t>
  </si>
  <si>
    <t xml:space="preserve">Papéis especiais para legenda, passpartout e exposições, canson diversas cores </t>
  </si>
  <si>
    <t>Gerenciamento Do Abastecimento De Combustíveis Da Frota Oficial (Gasolina,Diesel S10, Etanol e ARLA)</t>
  </si>
  <si>
    <t>Material de Consumo e Almoxarifado</t>
  </si>
  <si>
    <t>-</t>
  </si>
  <si>
    <t>Material de Consumo, específico para organização, preservação e conservação de documentos históricos.</t>
  </si>
  <si>
    <t>Necessário para realizar edições em arquivos PDF</t>
  </si>
  <si>
    <t>Projeto Pro@Arq- Implantação da Unidade Especializada para Tratamento Arquivístico</t>
  </si>
  <si>
    <t xml:space="preserve">Contratação de serviços de Dedetização,  Descupinização e  Desratização nas dependências do APEES no Exercício de 2025/2026 </t>
  </si>
  <si>
    <t>Contrato contínuo para o funcionamento do Òrgão.</t>
  </si>
  <si>
    <t>Aquisição de material de consumo de uso específico para tratamento documental</t>
  </si>
  <si>
    <t>Materiais tais como lápis 6B, clips galvanizados, etiquetas, papel contact, entre outros</t>
  </si>
  <si>
    <t>Aquisição de material de EPI</t>
  </si>
  <si>
    <t>Material de proteção individual, tais como luvas</t>
  </si>
  <si>
    <t>Aquisição de material para restauração e conservação de acervo documental</t>
  </si>
  <si>
    <t>Materiais específicos para acondicionamento, higienização e restauração de acervo permanente.</t>
  </si>
  <si>
    <t>Aquisição de peças/acessórios para montagem de estantes delizantes</t>
  </si>
  <si>
    <t>Peças necessárias para montagem das estantes deslizantes recebidas por doação da FAPES</t>
  </si>
  <si>
    <t xml:space="preserve">Contrato contínuo </t>
  </si>
  <si>
    <t xml:space="preserve">Manutenção de Impressoras </t>
  </si>
  <si>
    <t xml:space="preserve">Manutenção de impressoras </t>
  </si>
  <si>
    <t>Fornecimento De Água e Tratamento De Esgoto Para Sede do APEES</t>
  </si>
  <si>
    <t>Prestação de Serviços de Manutenção Preventiva do Sistema de Climatização</t>
  </si>
  <si>
    <t>Concerto dos aparelhos de ar condicionado para o funcionamento do Òrgão.</t>
  </si>
  <si>
    <t xml:space="preserve">Prorrogação de contrato </t>
  </si>
  <si>
    <t>Serviços de Publicidade Legal - DIO</t>
  </si>
  <si>
    <t>Taxa de Coleta de Resíduos Sólidos - TCRS</t>
  </si>
  <si>
    <t xml:space="preserve">Prestação De Serviços De Limpeza, Conservação </t>
  </si>
  <si>
    <t>Regua Tomada Filtro de Linha</t>
  </si>
  <si>
    <t>UM</t>
  </si>
  <si>
    <t>Para atender as demandas do APEES</t>
  </si>
  <si>
    <t>Publicação de Matéria Legal em Jornal de Grande Circulação</t>
  </si>
  <si>
    <t>Para atender a Lei 14.133/2021</t>
  </si>
  <si>
    <t>Oferta de cursos na ESESP relativos ao PROGED, voltados a área de gestão de documentos, direcionados aos órgãos e entidades do poder executivo estadual e municipal.</t>
  </si>
  <si>
    <t>Horas</t>
  </si>
  <si>
    <t>A partir de fevereiro/2025</t>
  </si>
  <si>
    <t>3.3.90.36</t>
  </si>
  <si>
    <t>Cursos que serão ofertados: Gestão Documental, Classificação de Documentos no sistema E-Docs, Noções Básicas de Digitalização de Documentos, Gestão e Preservação de Documentos Digitais e Elaboração de Planos de Classificação e Tabela de Temporalidade de Documentos.</t>
  </si>
  <si>
    <r>
      <t xml:space="preserve">Cursos de Capacitação do </t>
    </r>
    <r>
      <rPr>
        <b/>
        <u/>
        <sz val="10"/>
        <color theme="1"/>
        <rFont val="Times New Roman"/>
        <family val="1"/>
      </rPr>
      <t>SISTEMA E-DOCS</t>
    </r>
    <r>
      <rPr>
        <sz val="10"/>
        <color theme="1"/>
        <rFont val="Times New Roman"/>
        <family val="1"/>
      </rPr>
      <t xml:space="preserve">
Demanda Estadual
Demanda Municipal (PROPEN - GOVBR)
</t>
    </r>
    <r>
      <rPr>
        <b/>
        <i/>
        <sz val="10"/>
        <color theme="1"/>
        <rFont val="Times New Roman"/>
        <family val="1"/>
      </rPr>
      <t>DOCENTE</t>
    </r>
    <r>
      <rPr>
        <b/>
        <sz val="10"/>
        <color theme="1"/>
        <rFont val="Times New Roman"/>
        <family val="1"/>
      </rPr>
      <t xml:space="preserve"> </t>
    </r>
  </si>
  <si>
    <r>
      <t xml:space="preserve">Contratação de </t>
    </r>
    <r>
      <rPr>
        <b/>
        <u/>
        <sz val="8"/>
        <color theme="1"/>
        <rFont val="Times New Roman"/>
        <family val="1"/>
      </rPr>
      <t>Docentes</t>
    </r>
    <r>
      <rPr>
        <sz val="8"/>
        <color theme="1"/>
        <rFont val="Times New Roman"/>
        <family val="1"/>
      </rPr>
      <t xml:space="preserve"> para ministrar turmas de E-Docs para os Servidores Estaduais com carga horária de 08h, aplicando a ementa completa do curso elaborado pelo APEES. 
</t>
    </r>
    <r>
      <rPr>
        <b/>
        <u/>
        <sz val="8"/>
        <color theme="1"/>
        <rFont val="Times New Roman"/>
        <family val="1"/>
      </rPr>
      <t>Observação1</t>
    </r>
    <r>
      <rPr>
        <sz val="8"/>
        <color theme="1"/>
        <rFont val="Times New Roman"/>
        <family val="1"/>
      </rPr>
      <t xml:space="preserve">: a memória de cálculo foi construida com base nos valores estabelecidos pelo Decreto nº 4778-R da ESESP. 
</t>
    </r>
    <r>
      <rPr>
        <b/>
        <u/>
        <sz val="8"/>
        <color theme="1"/>
        <rFont val="Times New Roman"/>
        <family val="1"/>
      </rPr>
      <t>Observação2</t>
    </r>
    <r>
      <rPr>
        <sz val="8"/>
        <color theme="1"/>
        <rFont val="Times New Roman"/>
        <family val="1"/>
      </rPr>
      <t xml:space="preserve">: foi considerado o valor de R$ 123,00 h/a vezes carga horária do curso (8h/a) vezes a quantidade de turmas (40). </t>
    </r>
  </si>
  <si>
    <r>
      <t xml:space="preserve">Cursos de Capacitação do </t>
    </r>
    <r>
      <rPr>
        <b/>
        <u/>
        <sz val="10"/>
        <color theme="1"/>
        <rFont val="Times New Roman"/>
        <family val="1"/>
      </rPr>
      <t>SISTEMA E-DOCS</t>
    </r>
    <r>
      <rPr>
        <sz val="10"/>
        <color theme="1"/>
        <rFont val="Times New Roman"/>
        <family val="1"/>
      </rPr>
      <t xml:space="preserve">
Demanda Estadual
Demanda Municipal (PROPEN - GOVBR)
</t>
    </r>
    <r>
      <rPr>
        <b/>
        <i/>
        <sz val="10"/>
        <color theme="1"/>
        <rFont val="Times New Roman"/>
        <family val="1"/>
      </rPr>
      <t>DOCENTE ASSISTENTE</t>
    </r>
  </si>
  <si>
    <r>
      <t xml:space="preserve">Contratação de </t>
    </r>
    <r>
      <rPr>
        <b/>
        <u/>
        <sz val="8"/>
        <color theme="1"/>
        <rFont val="Times New Roman"/>
        <family val="1"/>
      </rPr>
      <t>Docentes Assistentes</t>
    </r>
    <r>
      <rPr>
        <sz val="8"/>
        <color theme="1"/>
        <rFont val="Times New Roman"/>
        <family val="1"/>
      </rPr>
      <t xml:space="preserve"> para apoiar turmas de E-Docs para os Servidores Estaduais com carga horária de 08h, aplicando a ementa completa do curso elaborado pelo APEES. 
</t>
    </r>
    <r>
      <rPr>
        <b/>
        <u/>
        <sz val="8"/>
        <color theme="1"/>
        <rFont val="Times New Roman"/>
        <family val="1"/>
      </rPr>
      <t>Observação1:</t>
    </r>
    <r>
      <rPr>
        <sz val="8"/>
        <color theme="1"/>
        <rFont val="Times New Roman"/>
        <family val="1"/>
      </rPr>
      <t xml:space="preserve"> a memória de cálculo foi construida com base nos valores estabelecidos pelo Decreto nº 4778-R da ESESP. 
</t>
    </r>
    <r>
      <rPr>
        <b/>
        <u/>
        <sz val="8"/>
        <color theme="1"/>
        <rFont val="Times New Roman"/>
        <family val="1"/>
      </rPr>
      <t>Observação2</t>
    </r>
    <r>
      <rPr>
        <sz val="8"/>
        <color theme="1"/>
        <rFont val="Times New Roman"/>
        <family val="1"/>
      </rPr>
      <t>: foi considerado o valor de R$ 17,00 h/a vezes carga horária do curso (8h/a) vezes a quantidade de turmas (40).</t>
    </r>
  </si>
  <si>
    <r>
      <t xml:space="preserve">Cursos de Capacitação de </t>
    </r>
    <r>
      <rPr>
        <b/>
        <u/>
        <sz val="10"/>
        <color theme="1"/>
        <rFont val="Times New Roman"/>
        <family val="1"/>
      </rPr>
      <t>PONTOS FOCAIS</t>
    </r>
    <r>
      <rPr>
        <sz val="10"/>
        <color theme="1"/>
        <rFont val="Times New Roman"/>
        <family val="1"/>
      </rPr>
      <t xml:space="preserve"> E-Docs 
Demanda Estadual
Demanda Municipal (PROPEN - GOVBR)
</t>
    </r>
    <r>
      <rPr>
        <b/>
        <i/>
        <sz val="10"/>
        <color theme="1"/>
        <rFont val="Times New Roman"/>
        <family val="1"/>
      </rPr>
      <t>DOCENTE</t>
    </r>
  </si>
  <si>
    <r>
      <t xml:space="preserve">Contratação de </t>
    </r>
    <r>
      <rPr>
        <b/>
        <u/>
        <sz val="8"/>
        <color theme="1"/>
        <rFont val="Times New Roman"/>
        <family val="1"/>
      </rPr>
      <t>Docentes</t>
    </r>
    <r>
      <rPr>
        <sz val="8"/>
        <color theme="1"/>
        <rFont val="Times New Roman"/>
        <family val="1"/>
      </rPr>
      <t xml:space="preserve"> para ministrar turmas de E-Docs para os Servidores Estaduais com carga horária de 04h, aplicando a ementa completa do curso elaborado pelo APEES. 
</t>
    </r>
    <r>
      <rPr>
        <b/>
        <u/>
        <sz val="8"/>
        <color theme="1"/>
        <rFont val="Times New Roman"/>
        <family val="1"/>
      </rPr>
      <t>Observação1</t>
    </r>
    <r>
      <rPr>
        <sz val="8"/>
        <color theme="1"/>
        <rFont val="Times New Roman"/>
        <family val="1"/>
      </rPr>
      <t xml:space="preserve">: a memória de cálculo foi construida com base nos valores estabelecidos pelo Decreto nº 4778-R da ESESP. 
</t>
    </r>
    <r>
      <rPr>
        <b/>
        <u/>
        <sz val="8"/>
        <color theme="1"/>
        <rFont val="Times New Roman"/>
        <family val="1"/>
      </rPr>
      <t>Observação2</t>
    </r>
    <r>
      <rPr>
        <sz val="8"/>
        <color theme="1"/>
        <rFont val="Times New Roman"/>
        <family val="1"/>
      </rPr>
      <t xml:space="preserve">: foi considerado o valor de R$ 123,00 h/a vezes carga horária do curso (4h/a) vezes a quantidade de turmas (30). </t>
    </r>
  </si>
  <si>
    <r>
      <t xml:space="preserve">Cursos de Capacitação de </t>
    </r>
    <r>
      <rPr>
        <b/>
        <u/>
        <sz val="10"/>
        <color theme="1"/>
        <rFont val="Times New Roman"/>
        <family val="1"/>
      </rPr>
      <t>PONTOS FOCAIS</t>
    </r>
    <r>
      <rPr>
        <sz val="10"/>
        <color theme="1"/>
        <rFont val="Times New Roman"/>
        <family val="1"/>
      </rPr>
      <t xml:space="preserve"> E-Docs
Demanda Estadual
Demanda Municipal (PROPEN - GOVBR)
</t>
    </r>
    <r>
      <rPr>
        <b/>
        <i/>
        <sz val="10"/>
        <color theme="1"/>
        <rFont val="Times New Roman"/>
        <family val="1"/>
      </rPr>
      <t>DOCENTE ASSISTENTE</t>
    </r>
  </si>
  <si>
    <r>
      <t xml:space="preserve">Contratação de </t>
    </r>
    <r>
      <rPr>
        <b/>
        <u/>
        <sz val="8"/>
        <color theme="1"/>
        <rFont val="Times New Roman"/>
        <family val="1"/>
      </rPr>
      <t>Docentes Assistentes</t>
    </r>
    <r>
      <rPr>
        <sz val="8"/>
        <color theme="1"/>
        <rFont val="Times New Roman"/>
        <family val="1"/>
      </rPr>
      <t xml:space="preserve"> para apoiar turmas de E-Docs para os Servidores Estaduais com carga horária de 04h, aplicando a ementa completa do curso elaborado pelo APEES. 
</t>
    </r>
    <r>
      <rPr>
        <b/>
        <u/>
        <sz val="8"/>
        <color theme="1"/>
        <rFont val="Times New Roman"/>
        <family val="1"/>
      </rPr>
      <t>Observação1:</t>
    </r>
    <r>
      <rPr>
        <sz val="8"/>
        <color theme="1"/>
        <rFont val="Times New Roman"/>
        <family val="1"/>
      </rPr>
      <t xml:space="preserve"> a memória de cálculo foi construida com base nos valores estabelecidos pelo Decreto nº 4778-R da ESESP. 
</t>
    </r>
    <r>
      <rPr>
        <b/>
        <u/>
        <sz val="8"/>
        <color theme="1"/>
        <rFont val="Times New Roman"/>
        <family val="1"/>
      </rPr>
      <t>Observação2</t>
    </r>
    <r>
      <rPr>
        <sz val="8"/>
        <color theme="1"/>
        <rFont val="Times New Roman"/>
        <family val="1"/>
      </rPr>
      <t>: foi considerado o valor de R$ 17,00 h/a vezes carga horária do curso (4h/a) vezes a quantidade de turmas (30).</t>
    </r>
  </si>
  <si>
    <r>
      <t xml:space="preserve">Cursos de Capacitação para </t>
    </r>
    <r>
      <rPr>
        <b/>
        <u/>
        <sz val="10"/>
        <color theme="1"/>
        <rFont val="Times New Roman"/>
        <family val="1"/>
      </rPr>
      <t>PONTOS FOCAIS PCD</t>
    </r>
    <r>
      <rPr>
        <sz val="10"/>
        <color theme="1"/>
        <rFont val="Times New Roman"/>
        <family val="1"/>
      </rPr>
      <t xml:space="preserve"> (Plano de Classificação de Documentos) de E-Docs
Demanda Municipal (PROPEN - GOVBR)
</t>
    </r>
    <r>
      <rPr>
        <b/>
        <i/>
        <sz val="10"/>
        <color theme="1"/>
        <rFont val="Times New Roman"/>
        <family val="1"/>
      </rPr>
      <t>DOCENTE</t>
    </r>
  </si>
  <si>
    <r>
      <t xml:space="preserve">Contratação de </t>
    </r>
    <r>
      <rPr>
        <b/>
        <u/>
        <sz val="8"/>
        <color theme="1"/>
        <rFont val="Times New Roman"/>
        <family val="1"/>
      </rPr>
      <t>Docentes</t>
    </r>
    <r>
      <rPr>
        <sz val="8"/>
        <color theme="1"/>
        <rFont val="Times New Roman"/>
        <family val="1"/>
      </rPr>
      <t xml:space="preserve"> para ministrar turmas de E-Docs para os Servidores Estaduais com carga horária de 04h, aplicando a ementa completa do curso elaborado pelo APEES. 
</t>
    </r>
    <r>
      <rPr>
        <b/>
        <u/>
        <sz val="8"/>
        <color theme="1"/>
        <rFont val="Times New Roman"/>
        <family val="1"/>
      </rPr>
      <t>Observação1</t>
    </r>
    <r>
      <rPr>
        <sz val="8"/>
        <color theme="1"/>
        <rFont val="Times New Roman"/>
        <family val="1"/>
      </rPr>
      <t xml:space="preserve">: a memória de cálculo foi construida com base nos valores estabelecidos pelo Decreto nº 4778-R da ESESP. 
</t>
    </r>
    <r>
      <rPr>
        <b/>
        <u/>
        <sz val="8"/>
        <color theme="1"/>
        <rFont val="Times New Roman"/>
        <family val="1"/>
      </rPr>
      <t>Observação2</t>
    </r>
    <r>
      <rPr>
        <sz val="8"/>
        <color theme="1"/>
        <rFont val="Times New Roman"/>
        <family val="1"/>
      </rPr>
      <t xml:space="preserve">: foi considerado o valor de R$ 123,00 h/a vezes carga horária do curso (4h/a) vezes a quantidade de turmas (20). </t>
    </r>
  </si>
  <si>
    <r>
      <t xml:space="preserve">Cursos de Capacitação para </t>
    </r>
    <r>
      <rPr>
        <b/>
        <u/>
        <sz val="10"/>
        <color theme="1"/>
        <rFont val="Times New Roman"/>
        <family val="1"/>
      </rPr>
      <t>PONTOS FOCAIS PCD</t>
    </r>
    <r>
      <rPr>
        <sz val="10"/>
        <color theme="1"/>
        <rFont val="Times New Roman"/>
        <family val="1"/>
      </rPr>
      <t xml:space="preserve"> (Plano de Classificação de Documentos) de E-Docs
Demanda Municipal (PROPEN - GOVBR)
</t>
    </r>
    <r>
      <rPr>
        <b/>
        <sz val="10"/>
        <color theme="1"/>
        <rFont val="Times New Roman"/>
        <family val="1"/>
      </rPr>
      <t>DOCENTE ASSISTENTE</t>
    </r>
  </si>
  <si>
    <r>
      <t xml:space="preserve">Contratação de </t>
    </r>
    <r>
      <rPr>
        <b/>
        <u/>
        <sz val="8"/>
        <color theme="1"/>
        <rFont val="Times New Roman"/>
        <family val="1"/>
      </rPr>
      <t>Docentes Assistentes</t>
    </r>
    <r>
      <rPr>
        <sz val="8"/>
        <color theme="1"/>
        <rFont val="Times New Roman"/>
        <family val="1"/>
      </rPr>
      <t xml:space="preserve"> para apoiar turmas de E-Docs para os Servidores Estaduais com carga horária de 04h, aplicando a ementa completa do curso elaborado pelo APEES. 
</t>
    </r>
    <r>
      <rPr>
        <b/>
        <u/>
        <sz val="8"/>
        <color theme="1"/>
        <rFont val="Times New Roman"/>
        <family val="1"/>
      </rPr>
      <t>Observação1:</t>
    </r>
    <r>
      <rPr>
        <sz val="8"/>
        <color theme="1"/>
        <rFont val="Times New Roman"/>
        <family val="1"/>
      </rPr>
      <t xml:space="preserve"> a memória de cálculo foi construida com base nos valores estabelecidos pelo Decreto nº 4778-R da ESESP. 
</t>
    </r>
    <r>
      <rPr>
        <b/>
        <u/>
        <sz val="8"/>
        <color theme="1"/>
        <rFont val="Times New Roman"/>
        <family val="1"/>
      </rPr>
      <t>Observação2</t>
    </r>
    <r>
      <rPr>
        <sz val="8"/>
        <color theme="1"/>
        <rFont val="Times New Roman"/>
        <family val="1"/>
      </rPr>
      <t>: foi considerado o valor de R$ 17,00 h/a vezes carga horária do curso (4h/a) vezes a quantidade de turmas (20).</t>
    </r>
  </si>
  <si>
    <r>
      <t xml:space="preserve">Elaboração de 03 (três) </t>
    </r>
    <r>
      <rPr>
        <b/>
        <u/>
        <sz val="10"/>
        <color theme="1"/>
        <rFont val="Times New Roman"/>
        <family val="1"/>
      </rPr>
      <t>CURSOS EAD:</t>
    </r>
    <r>
      <rPr>
        <sz val="10"/>
        <color theme="1"/>
        <rFont val="Times New Roman"/>
        <family val="1"/>
      </rPr>
      <t xml:space="preserve">
</t>
    </r>
    <r>
      <rPr>
        <b/>
        <sz val="10"/>
        <color theme="1"/>
        <rFont val="Times New Roman"/>
        <family val="1"/>
      </rPr>
      <t>- E-DOCS GERAL
- PONTO FOCAL
- PONTO FOCAL PCD</t>
    </r>
  </si>
  <si>
    <r>
      <t xml:space="preserve">Contratação de 40h/a de Docente Conteudista com disponibilidade para para atuar no planejamento e gravação dos Curso EaD de E-Docs, Ponto Focal e Ponto Focal PCD, aplicando a ementa completa do curso elaborado pelo APEES.
</t>
    </r>
    <r>
      <rPr>
        <b/>
        <u/>
        <sz val="8"/>
        <color theme="1"/>
        <rFont val="Times New Roman"/>
        <family val="1"/>
      </rPr>
      <t>Observação1:</t>
    </r>
    <r>
      <rPr>
        <sz val="8"/>
        <color theme="1"/>
        <rFont val="Times New Roman"/>
        <family val="1"/>
      </rPr>
      <t xml:space="preserve"> a memória de cálculo foi construida com base nos valores estabelecidos pelo Decreto nº 4778-R da ESESP. 
</t>
    </r>
    <r>
      <rPr>
        <b/>
        <u/>
        <sz val="8"/>
        <color theme="1"/>
        <rFont val="Times New Roman"/>
        <family val="1"/>
      </rPr>
      <t>Observação2:</t>
    </r>
    <r>
      <rPr>
        <sz val="8"/>
        <color theme="1"/>
        <rFont val="Times New Roman"/>
        <family val="1"/>
      </rPr>
      <t xml:space="preserve"> foi considerado o valor de R$ 123,00 h/a, vezes a carga horária de contratação (80h/a).</t>
    </r>
  </si>
  <si>
    <r>
      <t xml:space="preserve">Evento de Abertura e Fechamento das Atividades de E-Docs
</t>
    </r>
    <r>
      <rPr>
        <b/>
        <u/>
        <sz val="10"/>
        <color theme="1"/>
        <rFont val="Times New Roman"/>
        <family val="1"/>
      </rPr>
      <t>Workshop de E-Docs</t>
    </r>
  </si>
  <si>
    <r>
      <t xml:space="preserve">Contratação de 8h/a de Palestrante com disponibilidade para para atuar no Evento Workshop de E-Docs. Este evento tem a previsão de realização em março e dezembro de 2025.
</t>
    </r>
    <r>
      <rPr>
        <b/>
        <u/>
        <sz val="8"/>
        <color theme="1"/>
        <rFont val="Times New Roman"/>
        <family val="1"/>
      </rPr>
      <t>Observação1:</t>
    </r>
    <r>
      <rPr>
        <sz val="8"/>
        <color theme="1"/>
        <rFont val="Times New Roman"/>
        <family val="1"/>
      </rPr>
      <t xml:space="preserve"> a memória de cálculo foi construida com base nos valores estabelecidos pelo Decreto nº 4778-R da ESESP. 
</t>
    </r>
    <r>
      <rPr>
        <b/>
        <u/>
        <sz val="8"/>
        <color theme="1"/>
        <rFont val="Times New Roman"/>
        <family val="1"/>
      </rPr>
      <t>Observação2:</t>
    </r>
    <r>
      <rPr>
        <sz val="8"/>
        <color theme="1"/>
        <rFont val="Times New Roman"/>
        <family val="1"/>
      </rPr>
      <t xml:space="preserve"> foi considerado o valor de R$ 411,00 h/a e vezes a carga horária de contratação (8h/a).</t>
    </r>
  </si>
  <si>
    <t>Coordenador de Curso</t>
  </si>
  <si>
    <t>MENS</t>
  </si>
  <si>
    <r>
      <t xml:space="preserve">Contratação de 160h/a de um Coordenador de Curso com disponibilidade para para atuar no planejamento e gestão dos cursos E-Docs durante o exercício de 2025.
</t>
    </r>
    <r>
      <rPr>
        <b/>
        <u/>
        <sz val="8"/>
        <color theme="1"/>
        <rFont val="Times New Roman"/>
        <family val="1"/>
      </rPr>
      <t>Observação1:</t>
    </r>
    <r>
      <rPr>
        <sz val="8"/>
        <color theme="1"/>
        <rFont val="Times New Roman"/>
        <family val="1"/>
      </rPr>
      <t xml:space="preserve"> a memória de cálculo foi construida com base nos valores estabelecidos pelo Decreto nº 4778-R da ESESP. 
</t>
    </r>
    <r>
      <rPr>
        <b/>
        <u/>
        <sz val="8"/>
        <color theme="1"/>
        <rFont val="Times New Roman"/>
        <family val="1"/>
      </rPr>
      <t>Observação2:</t>
    </r>
    <r>
      <rPr>
        <sz val="8"/>
        <color theme="1"/>
        <rFont val="Times New Roman"/>
        <family val="1"/>
      </rPr>
      <t xml:space="preserve"> foi considerado o valor de R$ 20,00 h/a, vezes a carga horária de contratação (160h/a), vezes a quantidade de meses (10).</t>
    </r>
  </si>
  <si>
    <t>GESTAD</t>
  </si>
  <si>
    <t>Material necessário para organização, preservação e conservação de documentos históricos</t>
  </si>
  <si>
    <t>Impressão de painéis móveis e banners para exposições</t>
  </si>
  <si>
    <t>Material utilizado no Projeto Im</t>
  </si>
  <si>
    <t>Impressão de Banners Projeto Imigrantes</t>
  </si>
  <si>
    <t>Cristiane Santos de Souza</t>
  </si>
  <si>
    <t>TOTAL CUSTEIO</t>
  </si>
  <si>
    <t>TOTAL INVESTIMENTO</t>
  </si>
  <si>
    <t>TOTAL GERAL</t>
  </si>
  <si>
    <t>Encargos Sociais</t>
  </si>
  <si>
    <t>%</t>
  </si>
  <si>
    <t>Encagos de 20% no valor total dos Cursos.</t>
  </si>
  <si>
    <t>Contratação de consultoria para
elaboração de projeto de climatização do Acervo do Arquivo Público do Estado
do Espírito Santo.</t>
  </si>
  <si>
    <t>A partir de
01/03/2025</t>
  </si>
  <si>
    <t>A partir de
maio/2025</t>
  </si>
  <si>
    <t>Com a execução do Projeto de Preservação Digital Sistêmica e outras demandas ligadas a novas tecnologias da informação, o APEES tem produzido artigos e demais materiais acadêmicos que estão sendo submetidos a eventos científicos fora do Estado. Dessa forma, à necessidade de participação nos eventos para apresentar trabalhos e agregar novos conhecimentos.</t>
  </si>
  <si>
    <t>Inscrição em eventos técnicos-científicos voltados na área de Gestão Documental (Seminários, Congressos, Cursos)</t>
  </si>
  <si>
    <t>Organização de eventos no âmbito do Programa de Gestão Documental do Governo do
Estado do Espírito Santo- PROGED (palestras, workshops, seminários)</t>
  </si>
  <si>
    <t>O Proged/ES este ano completa 20 anos de instituição, e para comemorar este marco o Comitê Gestor do Programa pretende organizar eventos em que destaca a importância da gestão documental para administração pública.</t>
  </si>
  <si>
    <t>ASTEC</t>
  </si>
  <si>
    <t>Aquisição de crachás de identificação, cordões e protetores</t>
  </si>
  <si>
    <t>A medida visa à padronização e à melhoria da identificação visual dos servidores,
contribuindo para o controle de acesso, segurança institucional e apresentação
organizacional do órgão.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</si>
</sst>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d/mm/yy;@"/>
    <numFmt numFmtId="165" formatCode="&quot;R$&quot;\ #,##0.00"/>
  </numFmts>
  <fonts count="32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0"/>
      <name val="Times New Roman"/>
      <family val="1"/>
    </font>
    <font>
      <sz val="10"/>
      <color rgb="FF000000"/>
      <name val="Arial"/>
      <family val="2"/>
      <scheme val="minor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333333"/>
      <name val="Times New Roman"/>
      <family val="1"/>
    </font>
    <font>
      <sz val="10"/>
      <color rgb="FFFF0000"/>
      <name val="Times New Roman"/>
      <family val="1"/>
    </font>
    <font>
      <b/>
      <sz val="10"/>
      <color rgb="FF000000"/>
      <name val="Arial"/>
      <family val="2"/>
      <scheme val="minor"/>
    </font>
    <font>
      <b/>
      <sz val="1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9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8"/>
      <color theme="1"/>
      <name val="Times New Roman"/>
      <family val="1"/>
    </font>
    <font>
      <b/>
      <u/>
      <sz val="8"/>
      <color theme="1"/>
      <name val="Times New Roman"/>
      <family val="1"/>
    </font>
    <font>
      <b/>
      <sz val="9.5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89999084444715716"/>
        <bgColor indexed="64"/>
      </patternFill>
    </fill>
    <fill>
      <patternFill patternType="solid">
        <fgColor theme="5" tint="0.499984740745262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6" fillId="0" borderId="0"/>
    <xf numFmtId="0" fontId="16" fillId="0" borderId="0"/>
    <xf numFmtId="44" fontId="16" fillId="0" borderId="0" applyFont="0" applyFill="0" applyBorder="0" applyAlignment="0" applyProtection="0"/>
  </cellStyleXfs>
  <cellXfs count="12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1" fillId="0" borderId="0" xfId="1"/>
    <xf numFmtId="0" fontId="1" fillId="3" borderId="4" xfId="1" applyFill="1" applyBorder="1" applyAlignment="1">
      <alignment horizontal="left" vertical="center"/>
    </xf>
    <xf numFmtId="0" fontId="1" fillId="4" borderId="0" xfId="1" applyFill="1"/>
    <xf numFmtId="0" fontId="5" fillId="4" borderId="0" xfId="1" applyFont="1" applyFill="1" applyAlignment="1">
      <alignment horizontal="left" vertical="center"/>
    </xf>
    <xf numFmtId="0" fontId="1" fillId="3" borderId="0" xfId="1" applyFill="1" applyAlignment="1">
      <alignment horizontal="left" vertical="center" wrapText="1"/>
    </xf>
    <xf numFmtId="0" fontId="6" fillId="5" borderId="0" xfId="1" applyFont="1" applyFill="1"/>
    <xf numFmtId="0" fontId="7" fillId="5" borderId="0" xfId="1" applyFont="1" applyFill="1"/>
    <xf numFmtId="0" fontId="1" fillId="3" borderId="4" xfId="1" applyFill="1" applyBorder="1" applyAlignment="1">
      <alignment horizontal="left" vertical="center" wrapText="1"/>
    </xf>
    <xf numFmtId="0" fontId="8" fillId="3" borderId="0" xfId="1" applyFont="1" applyFill="1" applyAlignment="1">
      <alignment wrapText="1"/>
    </xf>
    <xf numFmtId="0" fontId="8" fillId="3" borderId="4" xfId="1" applyFont="1" applyFill="1" applyBorder="1" applyAlignment="1">
      <alignment wrapText="1"/>
    </xf>
    <xf numFmtId="0" fontId="2" fillId="0" borderId="1" xfId="0" applyFont="1" applyBorder="1"/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/>
    </xf>
    <xf numFmtId="4" fontId="13" fillId="9" borderId="1" xfId="0" applyNumberFormat="1" applyFont="1" applyFill="1" applyBorder="1" applyAlignment="1">
      <alignment horizontal="right" vertical="center"/>
    </xf>
    <xf numFmtId="4" fontId="19" fillId="9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1" fillId="3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/>
    </xf>
    <xf numFmtId="4" fontId="11" fillId="0" borderId="1" xfId="4" applyNumberFormat="1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4" fontId="25" fillId="10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0" fontId="13" fillId="9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9" fillId="9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4" fillId="12" borderId="1" xfId="0" applyFont="1" applyFill="1" applyBorder="1" applyAlignment="1">
      <alignment horizontal="right" vertical="center"/>
    </xf>
    <xf numFmtId="4" fontId="22" fillId="11" borderId="1" xfId="0" applyNumberFormat="1" applyFont="1" applyFill="1" applyBorder="1" applyAlignment="1">
      <alignment horizontal="right"/>
    </xf>
    <xf numFmtId="4" fontId="23" fillId="11" borderId="1" xfId="0" applyNumberFormat="1" applyFont="1" applyFill="1" applyBorder="1" applyAlignment="1">
      <alignment horizontal="right"/>
    </xf>
    <xf numFmtId="4" fontId="17" fillId="11" borderId="1" xfId="4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/>
    </xf>
    <xf numFmtId="4" fontId="13" fillId="9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4" fillId="12" borderId="1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left" wrapText="1"/>
    </xf>
    <xf numFmtId="0" fontId="23" fillId="11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4" fontId="19" fillId="0" borderId="1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1" fillId="0" borderId="1" xfId="4" applyNumberFormat="1" applyFont="1" applyFill="1" applyBorder="1" applyAlignment="1">
      <alignment horizontal="right" vertical="center"/>
    </xf>
    <xf numFmtId="4" fontId="19" fillId="0" borderId="1" xfId="4" applyNumberFormat="1" applyFont="1" applyFill="1" applyBorder="1" applyAlignment="1">
      <alignment horizontal="right" vertical="center"/>
    </xf>
    <xf numFmtId="0" fontId="11" fillId="0" borderId="0" xfId="0" applyFont="1" applyAlignment="1">
      <alignment wrapText="1"/>
    </xf>
    <xf numFmtId="49" fontId="16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0" fontId="13" fillId="13" borderId="1" xfId="0" applyFont="1" applyFill="1" applyBorder="1" applyAlignment="1">
      <alignment horizontal="left" vertical="center" wrapText="1"/>
    </xf>
    <xf numFmtId="0" fontId="13" fillId="14" borderId="1" xfId="0" applyFont="1" applyFill="1" applyBorder="1" applyAlignment="1">
      <alignment vertical="center" wrapText="1"/>
    </xf>
    <xf numFmtId="0" fontId="11" fillId="14" borderId="1" xfId="0" applyFont="1" applyFill="1" applyBorder="1" applyAlignment="1">
      <alignment horizontal="left" vertical="center" wrapText="1"/>
    </xf>
    <xf numFmtId="4" fontId="21" fillId="3" borderId="1" xfId="0" applyNumberFormat="1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4" fontId="21" fillId="0" borderId="1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8" fillId="3" borderId="0" xfId="1" applyFont="1" applyFill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4" fontId="13" fillId="0" borderId="1" xfId="4" applyNumberFormat="1" applyFont="1" applyBorder="1" applyAlignment="1">
      <alignment horizontal="center" vertical="center"/>
    </xf>
    <xf numFmtId="4" fontId="13" fillId="0" borderId="1" xfId="4" applyNumberFormat="1" applyFont="1" applyFill="1" applyBorder="1" applyAlignment="1">
      <alignment horizontal="center" vertical="center"/>
    </xf>
    <xf numFmtId="4" fontId="13" fillId="0" borderId="0" xfId="0" applyNumberFormat="1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left" vertical="center" wrapText="1"/>
    </xf>
    <xf numFmtId="4" fontId="18" fillId="0" borderId="4" xfId="0" applyNumberFormat="1" applyFont="1" applyBorder="1" applyAlignment="1">
      <alignment horizontal="left" vertical="center" wrapText="1"/>
    </xf>
    <xf numFmtId="4" fontId="18" fillId="0" borderId="3" xfId="0" applyNumberFormat="1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165" fontId="13" fillId="3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justify" vertical="justify" wrapText="1"/>
    </xf>
    <xf numFmtId="0" fontId="27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15" borderId="5" xfId="0" applyFont="1" applyFill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8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left" vertical="center" wrapText="1"/>
    </xf>
    <xf numFmtId="4" fontId="17" fillId="0" borderId="3" xfId="0" applyNumberFormat="1" applyFont="1" applyBorder="1" applyAlignment="1">
      <alignment horizontal="left" vertical="center" wrapText="1"/>
    </xf>
    <xf numFmtId="4" fontId="18" fillId="10" borderId="4" xfId="0" applyNumberFormat="1" applyFont="1" applyFill="1" applyBorder="1" applyAlignment="1">
      <alignment horizontal="left" vertical="center" wrapText="1"/>
    </xf>
    <xf numFmtId="4" fontId="18" fillId="10" borderId="3" xfId="0" applyNumberFormat="1" applyFont="1" applyFill="1" applyBorder="1" applyAlignment="1">
      <alignment horizontal="left" vertical="center" wrapText="1"/>
    </xf>
    <xf numFmtId="0" fontId="27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4" fontId="18" fillId="4" borderId="10" xfId="0" applyNumberFormat="1" applyFont="1" applyFill="1" applyBorder="1" applyAlignment="1">
      <alignment horizontal="left" vertical="center" wrapText="1"/>
    </xf>
    <xf numFmtId="4" fontId="18" fillId="4" borderId="9" xfId="0" applyNumberFormat="1" applyFont="1" applyFill="1" applyBorder="1" applyAlignment="1">
      <alignment horizontal="left" vertical="center" wrapText="1"/>
    </xf>
    <xf numFmtId="4" fontId="18" fillId="4" borderId="8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7" xfId="0" applyFont="1" applyFill="1" applyBorder="1" applyAlignment="1">
      <alignment horizontal="center" vertical="center" wrapText="1"/>
    </xf>
    <xf numFmtId="0" fontId="18" fillId="3" borderId="2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</cellXfs>
  <cellStyles count="5">
    <cellStyle name="Moeda 3" xfId="4" xr:uid="{D8EC2A55-B0C8-462E-BA37-46F3FADAE2D6}"/>
    <cellStyle name="Normal" xfId="0" builtinId="0"/>
    <cellStyle name="Normal 2" xfId="1" xr:uid="{00000000-0005-0000-0000-000001000000}"/>
    <cellStyle name="Normal 4" xfId="2" xr:uid="{0FEBAF08-6D5F-4B64-91AE-21CDB16D3180}"/>
    <cellStyle name="Normal 5" xfId="3" xr:uid="{0EFE8402-69A4-4F77-8DA3-C8A9A666D8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/>
  <dimension ref="A1:B6"/>
  <sheetViews>
    <sheetView workbookViewId="0">
      <selection activeCell="B6" sqref="B6"/>
    </sheetView>
  </sheetViews>
  <sheetFormatPr defaultColWidth="0" defaultRowHeight="14.25" zeroHeight="1" x14ac:dyDescent="0.2"/>
  <cols>
    <col min="1" max="1" width="24.5703125" style="3" customWidth="1"/>
    <col min="2" max="2" width="101.85546875" style="3" customWidth="1"/>
    <col min="3" max="16384" width="9.140625" style="3" hidden="1"/>
  </cols>
  <sheetData>
    <row r="1" spans="1:2" ht="18" x14ac:dyDescent="0.25">
      <c r="A1" s="9" t="s">
        <v>5</v>
      </c>
      <c r="B1" s="8"/>
    </row>
    <row r="2" spans="1:2" ht="15" x14ac:dyDescent="0.2">
      <c r="A2" s="6" t="s">
        <v>3</v>
      </c>
      <c r="B2" s="5"/>
    </row>
    <row r="3" spans="1:2" ht="71.25" x14ac:dyDescent="0.2">
      <c r="A3" s="4" t="s">
        <v>4</v>
      </c>
      <c r="B3" s="12" t="s">
        <v>19</v>
      </c>
    </row>
    <row r="4" spans="1:2" ht="42.75" x14ac:dyDescent="0.2">
      <c r="A4" s="7" t="s">
        <v>6</v>
      </c>
      <c r="B4" s="11" t="s">
        <v>10</v>
      </c>
    </row>
    <row r="5" spans="1:2" ht="85.5" x14ac:dyDescent="0.2">
      <c r="A5" s="10" t="s">
        <v>7</v>
      </c>
      <c r="B5" s="12" t="s">
        <v>20</v>
      </c>
    </row>
    <row r="6" spans="1:2" ht="57" x14ac:dyDescent="0.2">
      <c r="A6" s="4" t="s">
        <v>8</v>
      </c>
      <c r="B6" s="12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4">
    <outlinePr summaryBelow="0" summaryRight="0"/>
    <pageSetUpPr fitToPage="1"/>
  </sheetPr>
  <dimension ref="A2:P517"/>
  <sheetViews>
    <sheetView showGridLines="0" tabSelected="1" view="pageBreakPreview" topLeftCell="A64" zoomScale="120" zoomScaleNormal="120" zoomScaleSheetLayoutView="120" workbookViewId="0">
      <selection activeCell="C69" sqref="C69:F69"/>
    </sheetView>
  </sheetViews>
  <sheetFormatPr defaultColWidth="12.5703125" defaultRowHeight="15.75" customHeight="1" x14ac:dyDescent="0.2"/>
  <cols>
    <col min="1" max="1" width="2.140625" style="14" customWidth="1"/>
    <col min="2" max="2" width="15.140625" style="17" customWidth="1"/>
    <col min="3" max="3" width="37.140625" style="67" customWidth="1"/>
    <col min="4" max="4" width="11.28515625" style="67" customWidth="1"/>
    <col min="5" max="5" width="10.7109375" style="67" customWidth="1"/>
    <col min="6" max="6" width="15.140625" style="67" customWidth="1"/>
    <col min="7" max="7" width="10.42578125" style="67" customWidth="1"/>
    <col min="8" max="8" width="11.42578125" style="67" customWidth="1"/>
    <col min="9" max="9" width="12.85546875" style="67" customWidth="1"/>
    <col min="10" max="10" width="23.7109375" style="67" bestFit="1" customWidth="1"/>
    <col min="11" max="11" width="29.7109375" style="67" customWidth="1"/>
    <col min="12" max="15" width="12.5703125" style="14"/>
    <col min="16" max="16" width="12.5703125" style="15" customWidth="1"/>
    <col min="17" max="16384" width="12.5703125" style="14"/>
  </cols>
  <sheetData>
    <row r="2" spans="2:16" ht="21" customHeight="1" x14ac:dyDescent="0.2">
      <c r="B2" s="114" t="s">
        <v>26</v>
      </c>
      <c r="C2" s="114"/>
      <c r="D2" s="114"/>
      <c r="E2" s="114"/>
      <c r="F2" s="114"/>
      <c r="G2" s="114"/>
      <c r="H2" s="114"/>
      <c r="I2" s="114"/>
      <c r="J2" s="114"/>
      <c r="K2" s="114"/>
    </row>
    <row r="3" spans="2:16" ht="12.75" x14ac:dyDescent="0.2"/>
    <row r="4" spans="2:16" ht="27.6" customHeight="1" x14ac:dyDescent="0.2">
      <c r="B4" s="115" t="s">
        <v>17</v>
      </c>
      <c r="C4" s="115"/>
      <c r="D4" s="68"/>
      <c r="E4" s="118" t="s">
        <v>31</v>
      </c>
      <c r="F4" s="119"/>
      <c r="G4" s="119"/>
      <c r="H4" s="120"/>
      <c r="I4" s="68"/>
    </row>
    <row r="5" spans="2:16" ht="30" customHeight="1" x14ac:dyDescent="0.2">
      <c r="B5" s="115" t="s">
        <v>18</v>
      </c>
      <c r="C5" s="115"/>
      <c r="D5" s="68"/>
      <c r="E5" s="118" t="s">
        <v>32</v>
      </c>
      <c r="F5" s="119"/>
      <c r="G5" s="119"/>
      <c r="H5" s="120"/>
      <c r="I5" s="68"/>
    </row>
    <row r="6" spans="2:16" ht="12.75" x14ac:dyDescent="0.2"/>
    <row r="7" spans="2:16" ht="21.75" customHeight="1" x14ac:dyDescent="0.2">
      <c r="B7" s="121" t="s">
        <v>30</v>
      </c>
      <c r="C7" s="122" t="s">
        <v>1</v>
      </c>
      <c r="D7" s="123" t="s">
        <v>12</v>
      </c>
      <c r="E7" s="123" t="s">
        <v>13</v>
      </c>
      <c r="F7" s="123" t="s">
        <v>22</v>
      </c>
      <c r="G7" s="116" t="s">
        <v>0</v>
      </c>
      <c r="H7" s="116" t="s">
        <v>23</v>
      </c>
      <c r="I7" s="116" t="s">
        <v>27</v>
      </c>
      <c r="J7" s="116" t="s">
        <v>28</v>
      </c>
      <c r="K7" s="116" t="s">
        <v>25</v>
      </c>
    </row>
    <row r="8" spans="2:16" ht="21.75" customHeight="1" x14ac:dyDescent="0.2">
      <c r="B8" s="121"/>
      <c r="C8" s="122"/>
      <c r="D8" s="123"/>
      <c r="E8" s="123"/>
      <c r="F8" s="123"/>
      <c r="G8" s="117"/>
      <c r="H8" s="117"/>
      <c r="I8" s="117"/>
      <c r="J8" s="117"/>
      <c r="K8" s="117" t="s">
        <v>21</v>
      </c>
    </row>
    <row r="9" spans="2:16" ht="50.25" customHeight="1" x14ac:dyDescent="0.2">
      <c r="B9" s="108" t="s">
        <v>33</v>
      </c>
      <c r="C9" s="87" t="s">
        <v>261</v>
      </c>
      <c r="D9" s="87" t="s">
        <v>146</v>
      </c>
      <c r="E9" s="88">
        <v>1</v>
      </c>
      <c r="F9" s="89">
        <v>20032.3</v>
      </c>
      <c r="G9" s="16" t="s">
        <v>35</v>
      </c>
      <c r="H9" s="22">
        <v>45717</v>
      </c>
      <c r="I9" s="87" t="s">
        <v>37</v>
      </c>
      <c r="J9" s="87" t="s">
        <v>40</v>
      </c>
      <c r="K9" s="16" t="s">
        <v>314</v>
      </c>
    </row>
    <row r="10" spans="2:16" ht="33.75" customHeight="1" x14ac:dyDescent="0.2">
      <c r="B10" s="109"/>
      <c r="C10" s="87" t="s">
        <v>315</v>
      </c>
      <c r="D10" s="87" t="s">
        <v>146</v>
      </c>
      <c r="E10" s="88">
        <v>1</v>
      </c>
      <c r="F10" s="89">
        <v>25000</v>
      </c>
      <c r="G10" s="16" t="s">
        <v>36</v>
      </c>
      <c r="H10" s="22">
        <v>45717</v>
      </c>
      <c r="I10" s="87" t="s">
        <v>39</v>
      </c>
      <c r="J10" s="87" t="s">
        <v>40</v>
      </c>
      <c r="K10" s="90" t="s">
        <v>316</v>
      </c>
      <c r="P10" s="14"/>
    </row>
    <row r="11" spans="2:16" ht="37.5" customHeight="1" x14ac:dyDescent="0.2">
      <c r="B11" s="109"/>
      <c r="C11" s="87" t="s">
        <v>317</v>
      </c>
      <c r="D11" s="87" t="s">
        <v>146</v>
      </c>
      <c r="E11" s="88">
        <v>6</v>
      </c>
      <c r="F11" s="89">
        <v>2820</v>
      </c>
      <c r="G11" s="16" t="s">
        <v>36</v>
      </c>
      <c r="H11" s="22">
        <v>45717</v>
      </c>
      <c r="I11" s="87" t="s">
        <v>39</v>
      </c>
      <c r="J11" s="87" t="s">
        <v>40</v>
      </c>
      <c r="K11" s="87" t="s">
        <v>106</v>
      </c>
      <c r="P11" s="14"/>
    </row>
    <row r="12" spans="2:16" ht="34.9" customHeight="1" x14ac:dyDescent="0.2">
      <c r="B12" s="105" t="s">
        <v>105</v>
      </c>
      <c r="C12" s="73" t="s">
        <v>266</v>
      </c>
      <c r="D12" s="18" t="s">
        <v>146</v>
      </c>
      <c r="E12" s="16">
        <v>1</v>
      </c>
      <c r="F12" s="21">
        <v>3000</v>
      </c>
      <c r="G12" s="16" t="s">
        <v>35</v>
      </c>
      <c r="H12" s="22">
        <v>45839</v>
      </c>
      <c r="I12" s="16" t="s">
        <v>37</v>
      </c>
      <c r="J12" s="16" t="s">
        <v>40</v>
      </c>
      <c r="K12" s="73" t="s">
        <v>267</v>
      </c>
    </row>
    <row r="13" spans="2:16" ht="34.9" customHeight="1" x14ac:dyDescent="0.2">
      <c r="B13" s="106"/>
      <c r="C13" s="73" t="s">
        <v>268</v>
      </c>
      <c r="D13" s="74" t="s">
        <v>146</v>
      </c>
      <c r="E13" s="74">
        <v>1</v>
      </c>
      <c r="F13" s="75">
        <v>5000</v>
      </c>
      <c r="G13" s="73" t="s">
        <v>35</v>
      </c>
      <c r="H13" s="76">
        <v>45931</v>
      </c>
      <c r="I13" s="73" t="s">
        <v>37</v>
      </c>
      <c r="J13" s="73" t="s">
        <v>40</v>
      </c>
      <c r="K13" s="73" t="s">
        <v>269</v>
      </c>
    </row>
    <row r="14" spans="2:16" ht="39" customHeight="1" x14ac:dyDescent="0.2">
      <c r="B14" s="106"/>
      <c r="C14" s="73" t="s">
        <v>270</v>
      </c>
      <c r="D14" s="74" t="s">
        <v>146</v>
      </c>
      <c r="E14" s="74">
        <v>1</v>
      </c>
      <c r="F14" s="75">
        <f>35792-900-1300</f>
        <v>33592</v>
      </c>
      <c r="G14" s="73" t="s">
        <v>35</v>
      </c>
      <c r="H14" s="76">
        <v>45809</v>
      </c>
      <c r="I14" s="73" t="s">
        <v>37</v>
      </c>
      <c r="J14" s="73" t="s">
        <v>40</v>
      </c>
      <c r="K14" s="73" t="s">
        <v>271</v>
      </c>
    </row>
    <row r="15" spans="2:16" ht="34.9" customHeight="1" x14ac:dyDescent="0.2">
      <c r="B15" s="106"/>
      <c r="C15" s="73" t="s">
        <v>272</v>
      </c>
      <c r="D15" s="74" t="s">
        <v>171</v>
      </c>
      <c r="E15" s="74">
        <v>1</v>
      </c>
      <c r="F15" s="77">
        <v>10000</v>
      </c>
      <c r="G15" s="73" t="s">
        <v>35</v>
      </c>
      <c r="H15" s="76">
        <v>45717</v>
      </c>
      <c r="I15" s="73" t="s">
        <v>37</v>
      </c>
      <c r="J15" s="73" t="s">
        <v>40</v>
      </c>
      <c r="K15" s="73" t="s">
        <v>273</v>
      </c>
    </row>
    <row r="16" spans="2:16" ht="80.45" customHeight="1" x14ac:dyDescent="0.2">
      <c r="B16" s="106"/>
      <c r="C16" s="73" t="s">
        <v>325</v>
      </c>
      <c r="D16" s="74" t="s">
        <v>171</v>
      </c>
      <c r="E16" s="74">
        <v>1</v>
      </c>
      <c r="F16" s="75">
        <v>26590</v>
      </c>
      <c r="G16" s="73" t="s">
        <v>36</v>
      </c>
      <c r="H16" s="78">
        <v>45931</v>
      </c>
      <c r="I16" s="73" t="s">
        <v>166</v>
      </c>
      <c r="J16" s="73" t="s">
        <v>40</v>
      </c>
      <c r="K16" s="73" t="s">
        <v>274</v>
      </c>
    </row>
    <row r="17" spans="2:11" ht="34.9" customHeight="1" x14ac:dyDescent="0.2">
      <c r="B17" s="106"/>
      <c r="C17" s="16" t="s">
        <v>111</v>
      </c>
      <c r="D17" s="18" t="s">
        <v>171</v>
      </c>
      <c r="E17" s="18">
        <v>1</v>
      </c>
      <c r="F17" s="19">
        <v>5000</v>
      </c>
      <c r="G17" s="16" t="s">
        <v>36</v>
      </c>
      <c r="H17" s="20">
        <v>45870</v>
      </c>
      <c r="I17" s="16" t="s">
        <v>39</v>
      </c>
      <c r="J17" s="16" t="s">
        <v>40</v>
      </c>
      <c r="K17" s="16" t="s">
        <v>112</v>
      </c>
    </row>
    <row r="18" spans="2:11" ht="51" x14ac:dyDescent="0.2">
      <c r="B18" s="106"/>
      <c r="C18" s="73" t="s">
        <v>264</v>
      </c>
      <c r="D18" s="18" t="s">
        <v>171</v>
      </c>
      <c r="E18" s="16">
        <v>1</v>
      </c>
      <c r="F18" s="75">
        <v>6300</v>
      </c>
      <c r="G18" s="16" t="s">
        <v>36</v>
      </c>
      <c r="H18" s="79">
        <v>45717</v>
      </c>
      <c r="I18" s="16" t="s">
        <v>39</v>
      </c>
      <c r="J18" s="16" t="s">
        <v>40</v>
      </c>
      <c r="K18" s="16" t="s">
        <v>265</v>
      </c>
    </row>
    <row r="19" spans="2:11" ht="39" customHeight="1" x14ac:dyDescent="0.2">
      <c r="B19" s="106"/>
      <c r="C19" s="16" t="s">
        <v>108</v>
      </c>
      <c r="D19" s="18" t="s">
        <v>171</v>
      </c>
      <c r="E19" s="16">
        <v>1</v>
      </c>
      <c r="F19" s="21">
        <v>1300</v>
      </c>
      <c r="G19" s="16" t="s">
        <v>35</v>
      </c>
      <c r="H19" s="20">
        <v>45809</v>
      </c>
      <c r="I19" s="16" t="s">
        <v>38</v>
      </c>
      <c r="J19" s="16" t="s">
        <v>40</v>
      </c>
      <c r="K19" s="16" t="s">
        <v>109</v>
      </c>
    </row>
    <row r="20" spans="2:11" ht="39.75" customHeight="1" x14ac:dyDescent="0.2">
      <c r="B20" s="107"/>
      <c r="C20" s="16" t="s">
        <v>81</v>
      </c>
      <c r="D20" s="18" t="s">
        <v>171</v>
      </c>
      <c r="E20" s="16">
        <v>3</v>
      </c>
      <c r="F20" s="21">
        <v>900</v>
      </c>
      <c r="G20" s="16" t="s">
        <v>35</v>
      </c>
      <c r="H20" s="20">
        <v>45809</v>
      </c>
      <c r="I20" s="16" t="s">
        <v>38</v>
      </c>
      <c r="J20" s="16" t="s">
        <v>40</v>
      </c>
      <c r="K20" s="16" t="s">
        <v>110</v>
      </c>
    </row>
    <row r="21" spans="2:11" ht="37.5" customHeight="1" x14ac:dyDescent="0.2">
      <c r="B21" s="113" t="s">
        <v>128</v>
      </c>
      <c r="C21" s="16" t="s">
        <v>131</v>
      </c>
      <c r="D21" s="18" t="s">
        <v>171</v>
      </c>
      <c r="E21" s="18">
        <v>20</v>
      </c>
      <c r="F21" s="19">
        <v>2000</v>
      </c>
      <c r="G21" s="16" t="s">
        <v>35</v>
      </c>
      <c r="H21" s="22">
        <v>45689</v>
      </c>
      <c r="I21" s="16" t="s">
        <v>37</v>
      </c>
      <c r="J21" s="16" t="s">
        <v>40</v>
      </c>
      <c r="K21" s="16" t="s">
        <v>142</v>
      </c>
    </row>
    <row r="22" spans="2:11" ht="51" customHeight="1" x14ac:dyDescent="0.2">
      <c r="B22" s="113"/>
      <c r="C22" s="16" t="s">
        <v>132</v>
      </c>
      <c r="D22" s="18" t="s">
        <v>171</v>
      </c>
      <c r="E22" s="18">
        <v>10</v>
      </c>
      <c r="F22" s="19">
        <v>500</v>
      </c>
      <c r="G22" s="16" t="s">
        <v>35</v>
      </c>
      <c r="H22" s="22">
        <v>45689</v>
      </c>
      <c r="I22" s="16" t="s">
        <v>37</v>
      </c>
      <c r="J22" s="16" t="s">
        <v>40</v>
      </c>
      <c r="K22" s="16" t="s">
        <v>143</v>
      </c>
    </row>
    <row r="23" spans="2:11" ht="34.9" customHeight="1" x14ac:dyDescent="0.2">
      <c r="B23" s="113"/>
      <c r="C23" s="16" t="s">
        <v>284</v>
      </c>
      <c r="D23" s="18" t="s">
        <v>285</v>
      </c>
      <c r="E23" s="18">
        <v>30</v>
      </c>
      <c r="F23" s="19">
        <v>2700</v>
      </c>
      <c r="G23" s="16" t="s">
        <v>35</v>
      </c>
      <c r="H23" s="22">
        <v>45717</v>
      </c>
      <c r="I23" s="16" t="s">
        <v>37</v>
      </c>
      <c r="J23" s="16" t="s">
        <v>40</v>
      </c>
      <c r="K23" s="16" t="s">
        <v>286</v>
      </c>
    </row>
    <row r="24" spans="2:11" ht="34.9" customHeight="1" x14ac:dyDescent="0.2">
      <c r="B24" s="113"/>
      <c r="C24" s="16" t="s">
        <v>135</v>
      </c>
      <c r="D24" s="18" t="s">
        <v>171</v>
      </c>
      <c r="E24" s="18">
        <v>15</v>
      </c>
      <c r="F24" s="19">
        <v>4500</v>
      </c>
      <c r="G24" s="16" t="s">
        <v>35</v>
      </c>
      <c r="H24" s="22">
        <v>45689</v>
      </c>
      <c r="I24" s="16" t="s">
        <v>104</v>
      </c>
      <c r="J24" s="16" t="s">
        <v>40</v>
      </c>
      <c r="K24" s="16" t="s">
        <v>144</v>
      </c>
    </row>
    <row r="25" spans="2:11" ht="34.9" customHeight="1" x14ac:dyDescent="0.2">
      <c r="B25" s="113"/>
      <c r="C25" s="16" t="s">
        <v>137</v>
      </c>
      <c r="D25" s="18" t="s">
        <v>171</v>
      </c>
      <c r="E25" s="18">
        <v>2</v>
      </c>
      <c r="F25" s="19">
        <v>500</v>
      </c>
      <c r="G25" s="16" t="s">
        <v>35</v>
      </c>
      <c r="H25" s="22">
        <v>45689</v>
      </c>
      <c r="I25" s="16" t="s">
        <v>104</v>
      </c>
      <c r="J25" s="16" t="s">
        <v>40</v>
      </c>
      <c r="K25" s="16" t="s">
        <v>144</v>
      </c>
    </row>
    <row r="26" spans="2:11" ht="34.9" customHeight="1" x14ac:dyDescent="0.2">
      <c r="B26" s="113"/>
      <c r="C26" s="16" t="s">
        <v>138</v>
      </c>
      <c r="D26" s="18" t="s">
        <v>171</v>
      </c>
      <c r="E26" s="18">
        <v>2</v>
      </c>
      <c r="F26" s="19">
        <v>2280</v>
      </c>
      <c r="G26" s="16" t="s">
        <v>35</v>
      </c>
      <c r="H26" s="22">
        <v>45689</v>
      </c>
      <c r="I26" s="16" t="s">
        <v>104</v>
      </c>
      <c r="J26" s="16" t="s">
        <v>40</v>
      </c>
      <c r="K26" s="16" t="s">
        <v>262</v>
      </c>
    </row>
    <row r="27" spans="2:11" ht="40.5" customHeight="1" x14ac:dyDescent="0.2">
      <c r="B27" s="105" t="s">
        <v>148</v>
      </c>
      <c r="C27" s="16" t="s">
        <v>145</v>
      </c>
      <c r="D27" s="18" t="s">
        <v>171</v>
      </c>
      <c r="E27" s="16">
        <v>1</v>
      </c>
      <c r="F27" s="21">
        <v>3000000</v>
      </c>
      <c r="G27" s="16" t="s">
        <v>36</v>
      </c>
      <c r="H27" s="22">
        <v>45689</v>
      </c>
      <c r="I27" s="16" t="s">
        <v>147</v>
      </c>
      <c r="J27" s="16" t="s">
        <v>40</v>
      </c>
      <c r="K27" s="16" t="s">
        <v>263</v>
      </c>
    </row>
    <row r="28" spans="2:11" ht="129" customHeight="1" x14ac:dyDescent="0.2">
      <c r="B28" s="106"/>
      <c r="C28" s="16" t="s">
        <v>329</v>
      </c>
      <c r="D28" s="18" t="s">
        <v>171</v>
      </c>
      <c r="E28" s="16">
        <v>4</v>
      </c>
      <c r="F28" s="21">
        <v>1200</v>
      </c>
      <c r="G28" s="16" t="s">
        <v>36</v>
      </c>
      <c r="H28" s="22" t="s">
        <v>326</v>
      </c>
      <c r="I28" s="16" t="s">
        <v>39</v>
      </c>
      <c r="J28" s="16" t="s">
        <v>40</v>
      </c>
      <c r="K28" s="16" t="s">
        <v>328</v>
      </c>
    </row>
    <row r="29" spans="2:11" ht="77.25" customHeight="1" x14ac:dyDescent="0.2">
      <c r="B29" s="106"/>
      <c r="C29" s="16" t="s">
        <v>330</v>
      </c>
      <c r="D29" s="18" t="s">
        <v>171</v>
      </c>
      <c r="E29" s="16">
        <v>1</v>
      </c>
      <c r="F29" s="21">
        <v>20000</v>
      </c>
      <c r="G29" s="16" t="s">
        <v>36</v>
      </c>
      <c r="H29" s="22" t="s">
        <v>327</v>
      </c>
      <c r="I29" s="16" t="s">
        <v>39</v>
      </c>
      <c r="J29" s="16" t="s">
        <v>40</v>
      </c>
      <c r="K29" s="16" t="s">
        <v>331</v>
      </c>
    </row>
    <row r="30" spans="2:11" ht="102" customHeight="1" x14ac:dyDescent="0.2">
      <c r="B30" s="107"/>
      <c r="C30" s="83" t="s">
        <v>289</v>
      </c>
      <c r="D30" s="16" t="s">
        <v>290</v>
      </c>
      <c r="E30" s="16">
        <v>172</v>
      </c>
      <c r="F30" s="84">
        <v>22910.400000000001</v>
      </c>
      <c r="G30" s="16" t="s">
        <v>36</v>
      </c>
      <c r="H30" s="16" t="s">
        <v>291</v>
      </c>
      <c r="I30" s="16" t="s">
        <v>292</v>
      </c>
      <c r="J30" s="16" t="s">
        <v>40</v>
      </c>
      <c r="K30" s="16" t="s">
        <v>293</v>
      </c>
    </row>
    <row r="31" spans="2:11" ht="40.9" customHeight="1" x14ac:dyDescent="0.2">
      <c r="B31" s="105" t="s">
        <v>150</v>
      </c>
      <c r="C31" s="16" t="s">
        <v>258</v>
      </c>
      <c r="D31" s="18" t="s">
        <v>171</v>
      </c>
      <c r="E31" s="18">
        <v>1</v>
      </c>
      <c r="F31" s="70">
        <v>9729.59</v>
      </c>
      <c r="G31" s="16" t="s">
        <v>141</v>
      </c>
      <c r="H31" s="22">
        <v>45658</v>
      </c>
      <c r="I31" s="16" t="s">
        <v>37</v>
      </c>
      <c r="J31" s="16" t="s">
        <v>161</v>
      </c>
      <c r="K31" s="16" t="s">
        <v>172</v>
      </c>
    </row>
    <row r="32" spans="2:11" ht="34.9" customHeight="1" x14ac:dyDescent="0.2">
      <c r="B32" s="106"/>
      <c r="C32" s="16" t="s">
        <v>151</v>
      </c>
      <c r="D32" s="18" t="s">
        <v>171</v>
      </c>
      <c r="E32" s="18">
        <v>1</v>
      </c>
      <c r="F32" s="70">
        <v>55000</v>
      </c>
      <c r="G32" s="16" t="s">
        <v>141</v>
      </c>
      <c r="H32" s="22">
        <v>45658</v>
      </c>
      <c r="I32" s="16" t="s">
        <v>162</v>
      </c>
      <c r="J32" s="16" t="s">
        <v>318</v>
      </c>
      <c r="K32" s="16" t="s">
        <v>265</v>
      </c>
    </row>
    <row r="33" spans="2:11" ht="34.9" customHeight="1" x14ac:dyDescent="0.2">
      <c r="B33" s="106"/>
      <c r="C33" s="16" t="s">
        <v>152</v>
      </c>
      <c r="D33" s="18" t="s">
        <v>171</v>
      </c>
      <c r="E33" s="16">
        <v>1</v>
      </c>
      <c r="F33" s="70">
        <v>180987</v>
      </c>
      <c r="G33" s="16" t="s">
        <v>141</v>
      </c>
      <c r="H33" s="22">
        <v>45658</v>
      </c>
      <c r="I33" s="16" t="s">
        <v>39</v>
      </c>
      <c r="J33" s="16" t="s">
        <v>318</v>
      </c>
      <c r="K33" s="16" t="s">
        <v>265</v>
      </c>
    </row>
    <row r="34" spans="2:11" ht="34.9" customHeight="1" x14ac:dyDescent="0.2">
      <c r="B34" s="106"/>
      <c r="C34" s="16" t="s">
        <v>277</v>
      </c>
      <c r="D34" s="18" t="s">
        <v>171</v>
      </c>
      <c r="E34" s="16">
        <v>1</v>
      </c>
      <c r="F34" s="70">
        <v>20000</v>
      </c>
      <c r="G34" s="16" t="s">
        <v>141</v>
      </c>
      <c r="H34" s="22">
        <v>45658</v>
      </c>
      <c r="I34" s="16" t="s">
        <v>39</v>
      </c>
      <c r="J34" s="16" t="s">
        <v>318</v>
      </c>
      <c r="K34" s="16" t="s">
        <v>265</v>
      </c>
    </row>
    <row r="35" spans="2:11" ht="34.9" customHeight="1" x14ac:dyDescent="0.2">
      <c r="B35" s="106"/>
      <c r="C35" s="16" t="s">
        <v>230</v>
      </c>
      <c r="D35" s="18" t="s">
        <v>171</v>
      </c>
      <c r="E35" s="16">
        <v>1</v>
      </c>
      <c r="F35" s="70">
        <v>3000</v>
      </c>
      <c r="G35" s="16" t="s">
        <v>141</v>
      </c>
      <c r="H35" s="22">
        <v>45658</v>
      </c>
      <c r="I35" s="16" t="s">
        <v>39</v>
      </c>
      <c r="J35" s="16" t="s">
        <v>163</v>
      </c>
      <c r="K35" s="16" t="s">
        <v>265</v>
      </c>
    </row>
    <row r="36" spans="2:11" ht="34.9" customHeight="1" x14ac:dyDescent="0.2">
      <c r="B36" s="106"/>
      <c r="C36" s="16" t="s">
        <v>283</v>
      </c>
      <c r="D36" s="18" t="s">
        <v>171</v>
      </c>
      <c r="E36" s="16">
        <v>1</v>
      </c>
      <c r="F36" s="71">
        <v>205846.8</v>
      </c>
      <c r="G36" s="16" t="s">
        <v>141</v>
      </c>
      <c r="H36" s="22">
        <v>45658</v>
      </c>
      <c r="I36" s="16" t="s">
        <v>164</v>
      </c>
      <c r="J36" s="16" t="s">
        <v>163</v>
      </c>
      <c r="K36" s="16" t="s">
        <v>172</v>
      </c>
    </row>
    <row r="37" spans="2:11" ht="45" customHeight="1" x14ac:dyDescent="0.2">
      <c r="B37" s="106"/>
      <c r="C37" s="16" t="s">
        <v>278</v>
      </c>
      <c r="D37" s="18" t="s">
        <v>171</v>
      </c>
      <c r="E37" s="16">
        <v>1</v>
      </c>
      <c r="F37" s="70">
        <v>30000</v>
      </c>
      <c r="G37" s="16" t="s">
        <v>36</v>
      </c>
      <c r="H37" s="22">
        <v>45658</v>
      </c>
      <c r="I37" s="16" t="s">
        <v>39</v>
      </c>
      <c r="J37" s="16" t="s">
        <v>40</v>
      </c>
      <c r="K37" s="16" t="s">
        <v>279</v>
      </c>
    </row>
    <row r="38" spans="2:11" ht="34.9" customHeight="1" x14ac:dyDescent="0.2">
      <c r="B38" s="106"/>
      <c r="C38" s="16" t="s">
        <v>154</v>
      </c>
      <c r="D38" s="18" t="s">
        <v>171</v>
      </c>
      <c r="E38" s="16">
        <v>1</v>
      </c>
      <c r="F38" s="70">
        <v>23670</v>
      </c>
      <c r="G38" s="16" t="s">
        <v>141</v>
      </c>
      <c r="H38" s="22">
        <v>45658</v>
      </c>
      <c r="I38" s="16" t="s">
        <v>165</v>
      </c>
      <c r="J38" s="16" t="s">
        <v>40</v>
      </c>
      <c r="K38" s="16" t="s">
        <v>173</v>
      </c>
    </row>
    <row r="39" spans="2:11" ht="39.6" customHeight="1" x14ac:dyDescent="0.2">
      <c r="B39" s="106"/>
      <c r="C39" s="16" t="s">
        <v>190</v>
      </c>
      <c r="D39" s="16" t="s">
        <v>146</v>
      </c>
      <c r="E39" s="16">
        <v>1</v>
      </c>
      <c r="F39" s="70">
        <v>30000</v>
      </c>
      <c r="G39" s="16" t="s">
        <v>141</v>
      </c>
      <c r="H39" s="22">
        <v>45658</v>
      </c>
      <c r="I39" s="16" t="s">
        <v>162</v>
      </c>
      <c r="J39" s="16" t="s">
        <v>163</v>
      </c>
      <c r="K39" s="16" t="s">
        <v>280</v>
      </c>
    </row>
    <row r="40" spans="2:11" ht="34.9" customHeight="1" x14ac:dyDescent="0.2">
      <c r="B40" s="106"/>
      <c r="C40" s="16" t="s">
        <v>191</v>
      </c>
      <c r="D40" s="16" t="s">
        <v>146</v>
      </c>
      <c r="E40" s="16">
        <v>1</v>
      </c>
      <c r="F40" s="70">
        <v>5603.5</v>
      </c>
      <c r="G40" s="16" t="s">
        <v>141</v>
      </c>
      <c r="H40" s="22">
        <v>45658</v>
      </c>
      <c r="I40" s="16" t="s">
        <v>39</v>
      </c>
      <c r="J40" s="16" t="s">
        <v>161</v>
      </c>
      <c r="K40" s="16" t="s">
        <v>172</v>
      </c>
    </row>
    <row r="41" spans="2:11" ht="34.9" customHeight="1" x14ac:dyDescent="0.2">
      <c r="B41" s="106"/>
      <c r="C41" s="16" t="s">
        <v>192</v>
      </c>
      <c r="D41" s="16" t="s">
        <v>146</v>
      </c>
      <c r="E41" s="16">
        <v>1</v>
      </c>
      <c r="F41" s="70">
        <v>11701.59</v>
      </c>
      <c r="G41" s="16" t="s">
        <v>141</v>
      </c>
      <c r="H41" s="22">
        <v>45658</v>
      </c>
      <c r="I41" s="16" t="s">
        <v>37</v>
      </c>
      <c r="J41" s="16" t="s">
        <v>161</v>
      </c>
      <c r="K41" s="16" t="s">
        <v>172</v>
      </c>
    </row>
    <row r="42" spans="2:11" ht="34.9" customHeight="1" x14ac:dyDescent="0.2">
      <c r="B42" s="106"/>
      <c r="C42" s="16" t="s">
        <v>149</v>
      </c>
      <c r="D42" s="16" t="s">
        <v>146</v>
      </c>
      <c r="E42" s="16">
        <v>1</v>
      </c>
      <c r="F42" s="70">
        <v>28000</v>
      </c>
      <c r="G42" s="16" t="s">
        <v>141</v>
      </c>
      <c r="H42" s="22">
        <v>45658</v>
      </c>
      <c r="I42" s="16" t="s">
        <v>166</v>
      </c>
      <c r="J42" s="16" t="s">
        <v>161</v>
      </c>
      <c r="K42" s="16" t="s">
        <v>172</v>
      </c>
    </row>
    <row r="43" spans="2:11" ht="39.6" customHeight="1" x14ac:dyDescent="0.2">
      <c r="B43" s="106"/>
      <c r="C43" s="16" t="s">
        <v>193</v>
      </c>
      <c r="D43" s="16" t="s">
        <v>146</v>
      </c>
      <c r="E43" s="16">
        <v>1</v>
      </c>
      <c r="F43" s="70">
        <v>1960</v>
      </c>
      <c r="G43" s="16" t="s">
        <v>141</v>
      </c>
      <c r="H43" s="22">
        <v>45658</v>
      </c>
      <c r="I43" s="16" t="s">
        <v>39</v>
      </c>
      <c r="J43" s="16" t="s">
        <v>318</v>
      </c>
      <c r="K43" s="16" t="s">
        <v>172</v>
      </c>
    </row>
    <row r="44" spans="2:11" ht="34.9" customHeight="1" x14ac:dyDescent="0.2">
      <c r="B44" s="106"/>
      <c r="C44" s="16" t="s">
        <v>275</v>
      </c>
      <c r="D44" s="16" t="s">
        <v>146</v>
      </c>
      <c r="E44" s="16">
        <v>4</v>
      </c>
      <c r="F44" s="70">
        <v>5000</v>
      </c>
      <c r="G44" s="16" t="s">
        <v>141</v>
      </c>
      <c r="H44" s="22">
        <v>45658</v>
      </c>
      <c r="I44" s="16" t="s">
        <v>39</v>
      </c>
      <c r="J44" s="16" t="s">
        <v>167</v>
      </c>
      <c r="K44" s="16" t="s">
        <v>276</v>
      </c>
    </row>
    <row r="45" spans="2:11" ht="34.9" customHeight="1" x14ac:dyDescent="0.2">
      <c r="B45" s="106"/>
      <c r="C45" s="16" t="s">
        <v>156</v>
      </c>
      <c r="D45" s="16" t="s">
        <v>146</v>
      </c>
      <c r="E45" s="16">
        <v>1</v>
      </c>
      <c r="F45" s="70">
        <v>3000</v>
      </c>
      <c r="G45" s="16" t="s">
        <v>36</v>
      </c>
      <c r="H45" s="22">
        <v>45809</v>
      </c>
      <c r="I45" s="16" t="s">
        <v>39</v>
      </c>
      <c r="J45" s="16" t="s">
        <v>40</v>
      </c>
      <c r="K45" s="16" t="s">
        <v>172</v>
      </c>
    </row>
    <row r="46" spans="2:11" ht="34.9" customHeight="1" x14ac:dyDescent="0.2">
      <c r="B46" s="106"/>
      <c r="C46" s="16" t="s">
        <v>194</v>
      </c>
      <c r="D46" s="16" t="s">
        <v>146</v>
      </c>
      <c r="E46" s="16">
        <v>1</v>
      </c>
      <c r="F46" s="70">
        <v>2000</v>
      </c>
      <c r="G46" s="16" t="s">
        <v>36</v>
      </c>
      <c r="H46" s="22">
        <v>45658</v>
      </c>
      <c r="I46" s="16" t="s">
        <v>39</v>
      </c>
      <c r="J46" s="16" t="s">
        <v>163</v>
      </c>
      <c r="K46" s="16" t="s">
        <v>172</v>
      </c>
    </row>
    <row r="47" spans="2:11" ht="34.9" customHeight="1" x14ac:dyDescent="0.2">
      <c r="B47" s="106"/>
      <c r="C47" s="16" t="s">
        <v>282</v>
      </c>
      <c r="D47" s="16" t="s">
        <v>146</v>
      </c>
      <c r="E47" s="16">
        <v>1</v>
      </c>
      <c r="F47" s="70">
        <v>7000</v>
      </c>
      <c r="G47" s="16" t="s">
        <v>36</v>
      </c>
      <c r="H47" s="22">
        <v>45717</v>
      </c>
      <c r="I47" s="16" t="s">
        <v>168</v>
      </c>
      <c r="J47" s="16" t="s">
        <v>318</v>
      </c>
      <c r="K47" s="16" t="s">
        <v>195</v>
      </c>
    </row>
    <row r="48" spans="2:11" ht="34.9" customHeight="1" x14ac:dyDescent="0.2">
      <c r="B48" s="106"/>
      <c r="C48" s="16" t="s">
        <v>281</v>
      </c>
      <c r="D48" s="16" t="s">
        <v>146</v>
      </c>
      <c r="E48" s="16">
        <v>1</v>
      </c>
      <c r="F48" s="70">
        <v>8000</v>
      </c>
      <c r="G48" s="16" t="s">
        <v>36</v>
      </c>
      <c r="H48" s="22">
        <v>45658</v>
      </c>
      <c r="I48" s="16" t="s">
        <v>169</v>
      </c>
      <c r="J48" s="16" t="s">
        <v>318</v>
      </c>
      <c r="K48" s="16" t="s">
        <v>172</v>
      </c>
    </row>
    <row r="49" spans="2:11" ht="34.9" customHeight="1" x14ac:dyDescent="0.2">
      <c r="B49" s="106"/>
      <c r="C49" s="16" t="s">
        <v>197</v>
      </c>
      <c r="D49" s="16" t="s">
        <v>146</v>
      </c>
      <c r="E49" s="16">
        <v>1</v>
      </c>
      <c r="F49" s="70">
        <v>300</v>
      </c>
      <c r="G49" s="16" t="s">
        <v>36</v>
      </c>
      <c r="H49" s="22">
        <v>45748</v>
      </c>
      <c r="I49" s="16" t="s">
        <v>39</v>
      </c>
      <c r="J49" s="16" t="s">
        <v>318</v>
      </c>
      <c r="K49" s="16" t="s">
        <v>172</v>
      </c>
    </row>
    <row r="50" spans="2:11" ht="34.9" customHeight="1" x14ac:dyDescent="0.2">
      <c r="B50" s="106"/>
      <c r="C50" s="16" t="s">
        <v>287</v>
      </c>
      <c r="D50" s="16" t="s">
        <v>146</v>
      </c>
      <c r="E50" s="16">
        <v>1</v>
      </c>
      <c r="F50" s="70">
        <v>1000</v>
      </c>
      <c r="G50" s="16" t="s">
        <v>36</v>
      </c>
      <c r="H50" s="22">
        <v>45717</v>
      </c>
      <c r="I50" s="16" t="s">
        <v>39</v>
      </c>
      <c r="J50" s="16" t="s">
        <v>40</v>
      </c>
      <c r="K50" s="16" t="s">
        <v>288</v>
      </c>
    </row>
    <row r="51" spans="2:11" ht="34.9" customHeight="1" x14ac:dyDescent="0.2">
      <c r="B51" s="106"/>
      <c r="C51" s="16" t="s">
        <v>157</v>
      </c>
      <c r="D51" s="16" t="s">
        <v>146</v>
      </c>
      <c r="E51" s="16">
        <v>1</v>
      </c>
      <c r="F51" s="70">
        <v>500</v>
      </c>
      <c r="G51" s="16" t="s">
        <v>36</v>
      </c>
      <c r="H51" s="22">
        <v>45717</v>
      </c>
      <c r="I51" s="16" t="s">
        <v>170</v>
      </c>
      <c r="J51" s="16" t="s">
        <v>40</v>
      </c>
      <c r="K51" s="16" t="s">
        <v>172</v>
      </c>
    </row>
    <row r="52" spans="2:11" ht="46.15" customHeight="1" x14ac:dyDescent="0.2">
      <c r="B52" s="106"/>
      <c r="C52" s="16" t="s">
        <v>158</v>
      </c>
      <c r="D52" s="16" t="s">
        <v>146</v>
      </c>
      <c r="E52" s="16">
        <v>1</v>
      </c>
      <c r="F52" s="19">
        <v>328515.59999999998</v>
      </c>
      <c r="G52" s="16" t="s">
        <v>36</v>
      </c>
      <c r="H52" s="22">
        <v>45658</v>
      </c>
      <c r="I52" s="16" t="s">
        <v>164</v>
      </c>
      <c r="J52" s="16" t="s">
        <v>40</v>
      </c>
      <c r="K52" s="16" t="s">
        <v>265</v>
      </c>
    </row>
    <row r="53" spans="2:11" ht="34.9" customHeight="1" x14ac:dyDescent="0.2">
      <c r="B53" s="106"/>
      <c r="C53" s="16" t="s">
        <v>159</v>
      </c>
      <c r="D53" s="16" t="s">
        <v>146</v>
      </c>
      <c r="E53" s="16">
        <v>1</v>
      </c>
      <c r="F53" s="21">
        <v>6649</v>
      </c>
      <c r="G53" s="16" t="s">
        <v>141</v>
      </c>
      <c r="H53" s="22">
        <v>45658</v>
      </c>
      <c r="I53" s="16" t="s">
        <v>39</v>
      </c>
      <c r="J53" s="16" t="s">
        <v>161</v>
      </c>
      <c r="K53" s="16" t="s">
        <v>172</v>
      </c>
    </row>
    <row r="54" spans="2:11" ht="34.9" customHeight="1" x14ac:dyDescent="0.2">
      <c r="B54" s="106"/>
      <c r="C54" s="16" t="s">
        <v>160</v>
      </c>
      <c r="D54" s="16" t="s">
        <v>146</v>
      </c>
      <c r="E54" s="16">
        <v>1</v>
      </c>
      <c r="F54" s="21">
        <v>20000</v>
      </c>
      <c r="G54" s="16" t="s">
        <v>36</v>
      </c>
      <c r="H54" s="22">
        <v>45717</v>
      </c>
      <c r="I54" s="16" t="s">
        <v>39</v>
      </c>
      <c r="J54" s="16" t="s">
        <v>40</v>
      </c>
      <c r="K54" s="16" t="s">
        <v>199</v>
      </c>
    </row>
    <row r="55" spans="2:11" ht="34.9" customHeight="1" x14ac:dyDescent="0.2">
      <c r="B55" s="106"/>
      <c r="C55" s="16" t="s">
        <v>259</v>
      </c>
      <c r="D55" s="16" t="s">
        <v>146</v>
      </c>
      <c r="E55" s="18" t="s">
        <v>260</v>
      </c>
      <c r="F55" s="19">
        <v>15000</v>
      </c>
      <c r="G55" s="16" t="s">
        <v>35</v>
      </c>
      <c r="H55" s="22">
        <v>45717</v>
      </c>
      <c r="I55" s="69" t="s">
        <v>37</v>
      </c>
      <c r="J55" s="16" t="s">
        <v>40</v>
      </c>
      <c r="K55" s="16" t="s">
        <v>189</v>
      </c>
    </row>
    <row r="56" spans="2:11" ht="137.25" customHeight="1" x14ac:dyDescent="0.2">
      <c r="B56" s="105" t="s">
        <v>313</v>
      </c>
      <c r="C56" s="16" t="s">
        <v>294</v>
      </c>
      <c r="D56" s="18" t="s">
        <v>146</v>
      </c>
      <c r="E56" s="18">
        <v>40</v>
      </c>
      <c r="F56" s="19">
        <v>39360</v>
      </c>
      <c r="G56" s="16" t="s">
        <v>36</v>
      </c>
      <c r="H56" s="22">
        <v>45717</v>
      </c>
      <c r="I56" s="16" t="s">
        <v>292</v>
      </c>
      <c r="J56" s="16" t="s">
        <v>40</v>
      </c>
      <c r="K56" s="85" t="s">
        <v>295</v>
      </c>
    </row>
    <row r="57" spans="2:11" ht="135" customHeight="1" x14ac:dyDescent="0.2">
      <c r="B57" s="106"/>
      <c r="C57" s="16" t="s">
        <v>296</v>
      </c>
      <c r="D57" s="74" t="s">
        <v>146</v>
      </c>
      <c r="E57" s="18">
        <v>40</v>
      </c>
      <c r="F57" s="19">
        <v>5440</v>
      </c>
      <c r="G57" s="16" t="s">
        <v>36</v>
      </c>
      <c r="H57" s="22">
        <v>45717</v>
      </c>
      <c r="I57" s="16" t="s">
        <v>292</v>
      </c>
      <c r="J57" s="16" t="s">
        <v>40</v>
      </c>
      <c r="K57" s="85" t="s">
        <v>297</v>
      </c>
    </row>
    <row r="58" spans="2:11" ht="136.5" customHeight="1" x14ac:dyDescent="0.2">
      <c r="B58" s="106"/>
      <c r="C58" s="16" t="s">
        <v>298</v>
      </c>
      <c r="D58" s="74" t="s">
        <v>171</v>
      </c>
      <c r="E58" s="18">
        <v>30</v>
      </c>
      <c r="F58" s="19">
        <v>14760</v>
      </c>
      <c r="G58" s="16" t="s">
        <v>36</v>
      </c>
      <c r="H58" s="22">
        <v>45717</v>
      </c>
      <c r="I58" s="16" t="s">
        <v>292</v>
      </c>
      <c r="J58" s="16" t="s">
        <v>40</v>
      </c>
      <c r="K58" s="85" t="s">
        <v>299</v>
      </c>
    </row>
    <row r="59" spans="2:11" ht="133.5" customHeight="1" x14ac:dyDescent="0.2">
      <c r="B59" s="106"/>
      <c r="C59" s="16" t="s">
        <v>300</v>
      </c>
      <c r="D59" s="74" t="s">
        <v>171</v>
      </c>
      <c r="E59" s="18">
        <v>30</v>
      </c>
      <c r="F59" s="19">
        <v>2040</v>
      </c>
      <c r="G59" s="16" t="s">
        <v>36</v>
      </c>
      <c r="H59" s="22">
        <v>45717</v>
      </c>
      <c r="I59" s="16" t="s">
        <v>292</v>
      </c>
      <c r="J59" s="16" t="s">
        <v>40</v>
      </c>
      <c r="K59" s="85" t="s">
        <v>301</v>
      </c>
    </row>
    <row r="60" spans="2:11" ht="140.25" customHeight="1" x14ac:dyDescent="0.2">
      <c r="B60" s="106"/>
      <c r="C60" s="16" t="s">
        <v>302</v>
      </c>
      <c r="D60" s="74" t="s">
        <v>171</v>
      </c>
      <c r="E60" s="16">
        <v>20</v>
      </c>
      <c r="F60" s="21">
        <v>9840</v>
      </c>
      <c r="G60" s="16" t="s">
        <v>36</v>
      </c>
      <c r="H60" s="22">
        <v>45717</v>
      </c>
      <c r="I60" s="16" t="s">
        <v>292</v>
      </c>
      <c r="J60" s="16" t="s">
        <v>40</v>
      </c>
      <c r="K60" s="85" t="s">
        <v>303</v>
      </c>
    </row>
    <row r="61" spans="2:11" ht="135.75" customHeight="1" x14ac:dyDescent="0.2">
      <c r="B61" s="106"/>
      <c r="C61" s="16" t="s">
        <v>304</v>
      </c>
      <c r="D61" s="74" t="s">
        <v>171</v>
      </c>
      <c r="E61" s="16">
        <v>20</v>
      </c>
      <c r="F61" s="21">
        <v>1360</v>
      </c>
      <c r="G61" s="16" t="s">
        <v>36</v>
      </c>
      <c r="H61" s="22">
        <v>45717</v>
      </c>
      <c r="I61" s="16" t="s">
        <v>292</v>
      </c>
      <c r="J61" s="16" t="s">
        <v>40</v>
      </c>
      <c r="K61" s="85" t="s">
        <v>305</v>
      </c>
    </row>
    <row r="62" spans="2:11" ht="146.25" customHeight="1" x14ac:dyDescent="0.2">
      <c r="B62" s="106"/>
      <c r="C62" s="16" t="s">
        <v>306</v>
      </c>
      <c r="D62" s="74" t="s">
        <v>171</v>
      </c>
      <c r="E62" s="16">
        <v>3</v>
      </c>
      <c r="F62" s="21">
        <v>9840</v>
      </c>
      <c r="G62" s="16" t="s">
        <v>36</v>
      </c>
      <c r="H62" s="22">
        <v>45717</v>
      </c>
      <c r="I62" s="16" t="s">
        <v>292</v>
      </c>
      <c r="J62" s="16" t="s">
        <v>40</v>
      </c>
      <c r="K62" s="85" t="s">
        <v>307</v>
      </c>
    </row>
    <row r="63" spans="2:11" ht="136.5" customHeight="1" x14ac:dyDescent="0.2">
      <c r="B63" s="106"/>
      <c r="C63" s="16" t="s">
        <v>308</v>
      </c>
      <c r="D63" s="74" t="s">
        <v>171</v>
      </c>
      <c r="E63" s="16">
        <v>2</v>
      </c>
      <c r="F63" s="21">
        <v>3288</v>
      </c>
      <c r="G63" s="16" t="s">
        <v>36</v>
      </c>
      <c r="H63" s="22">
        <v>45717</v>
      </c>
      <c r="I63" s="16" t="s">
        <v>292</v>
      </c>
      <c r="J63" s="16" t="s">
        <v>40</v>
      </c>
      <c r="K63" s="85" t="s">
        <v>309</v>
      </c>
    </row>
    <row r="64" spans="2:11" ht="144.75" customHeight="1" x14ac:dyDescent="0.2">
      <c r="B64" s="106"/>
      <c r="C64" s="86" t="s">
        <v>310</v>
      </c>
      <c r="D64" s="74" t="s">
        <v>311</v>
      </c>
      <c r="E64" s="16">
        <v>10</v>
      </c>
      <c r="F64" s="21">
        <f>E64*20*160</f>
        <v>32000</v>
      </c>
      <c r="G64" s="16" t="s">
        <v>36</v>
      </c>
      <c r="H64" s="22">
        <v>45717</v>
      </c>
      <c r="I64" s="16" t="s">
        <v>292</v>
      </c>
      <c r="J64" s="16" t="s">
        <v>40</v>
      </c>
      <c r="K64" s="85" t="s">
        <v>312</v>
      </c>
    </row>
    <row r="65" spans="1:12" ht="33.75" customHeight="1" x14ac:dyDescent="0.2">
      <c r="B65" s="106"/>
      <c r="C65" s="100" t="s">
        <v>322</v>
      </c>
      <c r="D65" s="101" t="s">
        <v>323</v>
      </c>
      <c r="E65" s="87">
        <v>20</v>
      </c>
      <c r="F65" s="89">
        <v>23585.599999999999</v>
      </c>
      <c r="G65" s="87" t="s">
        <v>36</v>
      </c>
      <c r="H65" s="102">
        <v>46082</v>
      </c>
      <c r="I65" s="87" t="s">
        <v>168</v>
      </c>
      <c r="J65" s="87" t="s">
        <v>40</v>
      </c>
      <c r="K65" s="103" t="s">
        <v>324</v>
      </c>
    </row>
    <row r="66" spans="1:12" ht="57" customHeight="1" x14ac:dyDescent="0.2">
      <c r="B66" s="104" t="s">
        <v>332</v>
      </c>
      <c r="C66" s="124" t="s">
        <v>333</v>
      </c>
      <c r="D66" s="74" t="s">
        <v>171</v>
      </c>
      <c r="E66" s="16">
        <v>45</v>
      </c>
      <c r="F66" s="21">
        <v>1000</v>
      </c>
      <c r="G66" s="16" t="s">
        <v>35</v>
      </c>
      <c r="H66" s="22">
        <v>45809</v>
      </c>
      <c r="I66" s="16" t="s">
        <v>37</v>
      </c>
      <c r="J66" s="16" t="s">
        <v>161</v>
      </c>
      <c r="K66" s="125" t="s">
        <v>334</v>
      </c>
    </row>
    <row r="67" spans="1:12" ht="25.5" customHeight="1" x14ac:dyDescent="0.2">
      <c r="A67" s="92"/>
      <c r="B67" s="91" t="s">
        <v>319</v>
      </c>
      <c r="C67" s="80">
        <v>4341101.38</v>
      </c>
      <c r="D67" s="81"/>
      <c r="E67" s="81"/>
      <c r="F67" s="81"/>
      <c r="G67" s="81"/>
      <c r="H67" s="81"/>
      <c r="I67" s="81"/>
      <c r="J67" s="81"/>
      <c r="K67" s="81"/>
      <c r="L67" s="82"/>
    </row>
    <row r="68" spans="1:12" ht="24.75" customHeight="1" x14ac:dyDescent="0.2">
      <c r="A68" s="93"/>
      <c r="B68" s="94" t="s">
        <v>320</v>
      </c>
      <c r="C68" s="80">
        <f>F19+F20+F2+F24+F25+F26</f>
        <v>9480</v>
      </c>
      <c r="D68" s="96"/>
      <c r="E68" s="96"/>
      <c r="F68" s="96"/>
      <c r="G68" s="96"/>
      <c r="H68" s="96"/>
      <c r="I68" s="96"/>
      <c r="J68" s="96"/>
      <c r="K68" s="96"/>
      <c r="L68" s="97"/>
    </row>
    <row r="69" spans="1:12" ht="24" customHeight="1" x14ac:dyDescent="0.2">
      <c r="A69" s="93"/>
      <c r="B69" s="95" t="s">
        <v>321</v>
      </c>
      <c r="C69" s="110">
        <f>SUM(C67:C68)</f>
        <v>4350581.38</v>
      </c>
      <c r="D69" s="111"/>
      <c r="E69" s="111"/>
      <c r="F69" s="112"/>
      <c r="G69" s="98"/>
      <c r="H69" s="98"/>
      <c r="I69" s="98"/>
      <c r="J69" s="98"/>
      <c r="K69" s="98"/>
      <c r="L69" s="99"/>
    </row>
    <row r="70" spans="1:12" ht="37.9" customHeight="1" x14ac:dyDescent="0.2">
      <c r="D70" s="72"/>
    </row>
    <row r="71" spans="1:12" ht="37.9" customHeight="1" x14ac:dyDescent="0.2">
      <c r="C71" s="72"/>
      <c r="D71" s="72"/>
    </row>
    <row r="72" spans="1:12" ht="37.9" customHeight="1" x14ac:dyDescent="0.2"/>
    <row r="73" spans="1:12" ht="37.9" customHeight="1" x14ac:dyDescent="0.2"/>
    <row r="74" spans="1:12" ht="37.9" customHeight="1" x14ac:dyDescent="0.2"/>
    <row r="75" spans="1:12" ht="37.9" customHeight="1" x14ac:dyDescent="0.2"/>
    <row r="76" spans="1:12" ht="37.9" customHeight="1" x14ac:dyDescent="0.2"/>
    <row r="77" spans="1:12" ht="37.9" customHeight="1" x14ac:dyDescent="0.2"/>
    <row r="78" spans="1:12" ht="37.9" customHeight="1" x14ac:dyDescent="0.2"/>
    <row r="79" spans="1:12" ht="37.9" customHeight="1" x14ac:dyDescent="0.2">
      <c r="D79" s="72"/>
    </row>
    <row r="80" spans="1:12" ht="37.9" customHeight="1" x14ac:dyDescent="0.2"/>
    <row r="81" ht="37.9" customHeight="1" x14ac:dyDescent="0.2"/>
    <row r="82" ht="37.9" customHeight="1" x14ac:dyDescent="0.2"/>
    <row r="83" ht="37.9" customHeight="1" x14ac:dyDescent="0.2"/>
    <row r="84" ht="37.9" customHeight="1" x14ac:dyDescent="0.2"/>
    <row r="85" ht="37.9" customHeight="1" x14ac:dyDescent="0.2"/>
    <row r="86" ht="37.9" customHeight="1" x14ac:dyDescent="0.2"/>
    <row r="87" ht="37.9" customHeight="1" x14ac:dyDescent="0.2"/>
    <row r="88" ht="37.9" customHeight="1" x14ac:dyDescent="0.2"/>
    <row r="89" ht="37.9" customHeight="1" x14ac:dyDescent="0.2"/>
    <row r="90" ht="37.9" customHeight="1" x14ac:dyDescent="0.2"/>
    <row r="91" ht="37.9" customHeight="1" x14ac:dyDescent="0.2"/>
    <row r="92" ht="37.9" customHeight="1" x14ac:dyDescent="0.2"/>
    <row r="93" ht="37.9" customHeight="1" x14ac:dyDescent="0.2"/>
    <row r="94" ht="37.9" customHeight="1" x14ac:dyDescent="0.2"/>
    <row r="95" ht="37.9" customHeight="1" x14ac:dyDescent="0.2"/>
    <row r="96" ht="37.9" customHeight="1" x14ac:dyDescent="0.2"/>
    <row r="97" ht="37.9" customHeight="1" x14ac:dyDescent="0.2"/>
    <row r="98" ht="37.9" customHeight="1" x14ac:dyDescent="0.2"/>
    <row r="99" ht="37.9" customHeight="1" x14ac:dyDescent="0.2"/>
    <row r="100" ht="37.9" customHeight="1" x14ac:dyDescent="0.2"/>
    <row r="101" ht="37.9" customHeight="1" x14ac:dyDescent="0.2"/>
    <row r="102" ht="37.9" customHeight="1" x14ac:dyDescent="0.2"/>
    <row r="103" ht="37.9" customHeight="1" x14ac:dyDescent="0.2"/>
    <row r="104" ht="37.9" customHeight="1" x14ac:dyDescent="0.2"/>
    <row r="105" ht="37.9" customHeight="1" x14ac:dyDescent="0.2"/>
    <row r="106" ht="37.9" customHeight="1" x14ac:dyDescent="0.2"/>
    <row r="107" ht="37.9" customHeight="1" x14ac:dyDescent="0.2"/>
    <row r="108" ht="37.9" customHeight="1" x14ac:dyDescent="0.2"/>
    <row r="109" ht="37.9" customHeight="1" x14ac:dyDescent="0.2"/>
    <row r="110" ht="37.9" customHeight="1" x14ac:dyDescent="0.2"/>
    <row r="111" ht="37.9" customHeight="1" x14ac:dyDescent="0.2"/>
    <row r="112" ht="37.9" customHeight="1" x14ac:dyDescent="0.2"/>
    <row r="113" ht="37.9" customHeight="1" x14ac:dyDescent="0.2"/>
    <row r="114" ht="37.9" customHeight="1" x14ac:dyDescent="0.2"/>
    <row r="115" ht="37.9" customHeight="1" x14ac:dyDescent="0.2"/>
    <row r="116" ht="37.9" customHeight="1" x14ac:dyDescent="0.2"/>
    <row r="117" ht="37.9" customHeight="1" x14ac:dyDescent="0.2"/>
    <row r="118" ht="37.9" customHeight="1" x14ac:dyDescent="0.2"/>
    <row r="119" ht="37.9" customHeight="1" x14ac:dyDescent="0.2"/>
    <row r="120" ht="37.9" customHeight="1" x14ac:dyDescent="0.2"/>
    <row r="121" ht="37.9" customHeight="1" x14ac:dyDescent="0.2"/>
    <row r="122" ht="37.9" customHeight="1" x14ac:dyDescent="0.2"/>
    <row r="123" ht="37.9" customHeight="1" x14ac:dyDescent="0.2"/>
    <row r="124" ht="37.9" customHeight="1" x14ac:dyDescent="0.2"/>
    <row r="125" ht="37.9" customHeight="1" x14ac:dyDescent="0.2"/>
    <row r="126" ht="37.9" customHeight="1" x14ac:dyDescent="0.2"/>
    <row r="127" ht="37.9" customHeight="1" x14ac:dyDescent="0.2"/>
    <row r="128" ht="37.9" customHeight="1" x14ac:dyDescent="0.2"/>
    <row r="129" ht="37.9" customHeight="1" x14ac:dyDescent="0.2"/>
    <row r="130" ht="37.9" customHeight="1" x14ac:dyDescent="0.2"/>
    <row r="131" ht="37.9" customHeight="1" x14ac:dyDescent="0.2"/>
    <row r="132" ht="37.9" customHeight="1" x14ac:dyDescent="0.2"/>
    <row r="133" ht="37.9" customHeight="1" x14ac:dyDescent="0.2"/>
    <row r="134" ht="37.9" customHeight="1" x14ac:dyDescent="0.2"/>
    <row r="135" ht="37.9" customHeight="1" x14ac:dyDescent="0.2"/>
    <row r="136" ht="37.9" customHeight="1" x14ac:dyDescent="0.2"/>
    <row r="137" ht="37.9" customHeight="1" x14ac:dyDescent="0.2"/>
    <row r="138" ht="37.9" customHeight="1" x14ac:dyDescent="0.2"/>
    <row r="139" ht="37.9" customHeight="1" x14ac:dyDescent="0.2"/>
    <row r="140" ht="37.9" customHeight="1" x14ac:dyDescent="0.2"/>
    <row r="141" ht="37.9" customHeight="1" x14ac:dyDescent="0.2"/>
    <row r="142" ht="37.9" customHeight="1" x14ac:dyDescent="0.2"/>
    <row r="143" ht="37.9" customHeight="1" x14ac:dyDescent="0.2"/>
    <row r="144" ht="37.9" customHeight="1" x14ac:dyDescent="0.2"/>
    <row r="145" ht="37.9" customHeight="1" x14ac:dyDescent="0.2"/>
    <row r="146" ht="37.9" customHeight="1" x14ac:dyDescent="0.2"/>
    <row r="147" ht="37.9" customHeight="1" x14ac:dyDescent="0.2"/>
    <row r="148" ht="37.9" customHeight="1" x14ac:dyDescent="0.2"/>
    <row r="149" ht="37.9" customHeight="1" x14ac:dyDescent="0.2"/>
    <row r="150" ht="37.9" customHeight="1" x14ac:dyDescent="0.2"/>
    <row r="151" ht="37.9" customHeight="1" x14ac:dyDescent="0.2"/>
    <row r="152" ht="37.9" customHeight="1" x14ac:dyDescent="0.2"/>
    <row r="153" ht="37.9" customHeight="1" x14ac:dyDescent="0.2"/>
    <row r="154" ht="37.9" customHeight="1" x14ac:dyDescent="0.2"/>
    <row r="155" ht="37.9" customHeight="1" x14ac:dyDescent="0.2"/>
    <row r="156" ht="37.9" customHeight="1" x14ac:dyDescent="0.2"/>
    <row r="157" ht="37.9" customHeight="1" x14ac:dyDescent="0.2"/>
    <row r="158" ht="37.9" customHeight="1" x14ac:dyDescent="0.2"/>
    <row r="159" ht="37.9" customHeight="1" x14ac:dyDescent="0.2"/>
    <row r="160" ht="37.9" customHeight="1" x14ac:dyDescent="0.2"/>
    <row r="161" ht="37.9" customHeight="1" x14ac:dyDescent="0.2"/>
    <row r="162" ht="37.9" customHeight="1" x14ac:dyDescent="0.2"/>
    <row r="163" ht="37.9" customHeight="1" x14ac:dyDescent="0.2"/>
    <row r="164" ht="37.9" customHeight="1" x14ac:dyDescent="0.2"/>
    <row r="165" ht="37.9" customHeight="1" x14ac:dyDescent="0.2"/>
    <row r="166" ht="37.9" customHeight="1" x14ac:dyDescent="0.2"/>
    <row r="167" ht="37.9" customHeight="1" x14ac:dyDescent="0.2"/>
    <row r="168" ht="37.9" customHeight="1" x14ac:dyDescent="0.2"/>
    <row r="169" ht="37.9" customHeight="1" x14ac:dyDescent="0.2"/>
    <row r="170" ht="37.9" customHeight="1" x14ac:dyDescent="0.2"/>
    <row r="171" ht="37.9" customHeight="1" x14ac:dyDescent="0.2"/>
    <row r="172" ht="37.9" customHeight="1" x14ac:dyDescent="0.2"/>
    <row r="173" ht="37.9" customHeight="1" x14ac:dyDescent="0.2"/>
    <row r="174" ht="37.9" customHeight="1" x14ac:dyDescent="0.2"/>
    <row r="175" ht="37.9" customHeight="1" x14ac:dyDescent="0.2"/>
    <row r="176" ht="37.9" customHeight="1" x14ac:dyDescent="0.2"/>
    <row r="177" ht="37.9" customHeight="1" x14ac:dyDescent="0.2"/>
    <row r="178" ht="37.9" customHeight="1" x14ac:dyDescent="0.2"/>
    <row r="179" ht="37.9" customHeight="1" x14ac:dyDescent="0.2"/>
    <row r="180" ht="37.9" customHeight="1" x14ac:dyDescent="0.2"/>
    <row r="181" ht="37.9" customHeight="1" x14ac:dyDescent="0.2"/>
    <row r="182" ht="37.9" customHeight="1" x14ac:dyDescent="0.2"/>
    <row r="183" ht="37.9" customHeight="1" x14ac:dyDescent="0.2"/>
    <row r="184" ht="37.9" customHeight="1" x14ac:dyDescent="0.2"/>
    <row r="185" ht="37.9" customHeight="1" x14ac:dyDescent="0.2"/>
    <row r="186" ht="37.9" customHeight="1" x14ac:dyDescent="0.2"/>
    <row r="187" ht="37.9" customHeight="1" x14ac:dyDescent="0.2"/>
    <row r="188" ht="37.9" customHeight="1" x14ac:dyDescent="0.2"/>
    <row r="189" ht="37.9" customHeight="1" x14ac:dyDescent="0.2"/>
    <row r="190" ht="37.9" customHeight="1" x14ac:dyDescent="0.2"/>
    <row r="191" ht="37.9" customHeight="1" x14ac:dyDescent="0.2"/>
    <row r="192" ht="37.9" customHeight="1" x14ac:dyDescent="0.2"/>
    <row r="193" ht="37.9" customHeight="1" x14ac:dyDescent="0.2"/>
    <row r="194" ht="37.9" customHeight="1" x14ac:dyDescent="0.2"/>
    <row r="195" ht="37.9" customHeight="1" x14ac:dyDescent="0.2"/>
    <row r="196" ht="37.9" customHeight="1" x14ac:dyDescent="0.2"/>
    <row r="197" ht="37.9" customHeight="1" x14ac:dyDescent="0.2"/>
    <row r="198" ht="37.9" customHeight="1" x14ac:dyDescent="0.2"/>
    <row r="199" ht="37.9" customHeight="1" x14ac:dyDescent="0.2"/>
    <row r="200" ht="37.9" customHeight="1" x14ac:dyDescent="0.2"/>
    <row r="201" ht="37.9" customHeight="1" x14ac:dyDescent="0.2"/>
    <row r="202" ht="37.9" customHeight="1" x14ac:dyDescent="0.2"/>
    <row r="203" ht="37.9" customHeight="1" x14ac:dyDescent="0.2"/>
    <row r="204" ht="37.9" customHeight="1" x14ac:dyDescent="0.2"/>
    <row r="205" ht="37.9" customHeight="1" x14ac:dyDescent="0.2"/>
    <row r="206" ht="37.9" customHeight="1" x14ac:dyDescent="0.2"/>
    <row r="207" ht="37.9" customHeight="1" x14ac:dyDescent="0.2"/>
    <row r="208" ht="37.9" customHeight="1" x14ac:dyDescent="0.2"/>
    <row r="209" ht="37.9" customHeight="1" x14ac:dyDescent="0.2"/>
    <row r="210" ht="37.9" customHeight="1" x14ac:dyDescent="0.2"/>
    <row r="211" ht="37.9" customHeight="1" x14ac:dyDescent="0.2"/>
    <row r="212" ht="37.9" customHeight="1" x14ac:dyDescent="0.2"/>
    <row r="213" ht="37.9" customHeight="1" x14ac:dyDescent="0.2"/>
    <row r="214" ht="37.9" customHeight="1" x14ac:dyDescent="0.2"/>
    <row r="215" ht="37.9" customHeight="1" x14ac:dyDescent="0.2"/>
    <row r="216" ht="37.9" customHeight="1" x14ac:dyDescent="0.2"/>
    <row r="217" ht="37.9" customHeight="1" x14ac:dyDescent="0.2"/>
    <row r="218" ht="37.9" customHeight="1" x14ac:dyDescent="0.2"/>
    <row r="219" ht="37.9" customHeight="1" x14ac:dyDescent="0.2"/>
    <row r="220" ht="37.9" customHeight="1" x14ac:dyDescent="0.2"/>
    <row r="221" ht="37.9" customHeight="1" x14ac:dyDescent="0.2"/>
    <row r="222" ht="37.9" customHeight="1" x14ac:dyDescent="0.2"/>
    <row r="223" ht="37.9" customHeight="1" x14ac:dyDescent="0.2"/>
    <row r="224" ht="37.9" customHeight="1" x14ac:dyDescent="0.2"/>
    <row r="225" ht="37.9" customHeight="1" x14ac:dyDescent="0.2"/>
    <row r="226" ht="37.9" customHeight="1" x14ac:dyDescent="0.2"/>
    <row r="227" ht="37.9" customHeight="1" x14ac:dyDescent="0.2"/>
    <row r="228" ht="37.9" customHeight="1" x14ac:dyDescent="0.2"/>
    <row r="229" ht="37.9" customHeight="1" x14ac:dyDescent="0.2"/>
    <row r="230" ht="37.9" customHeight="1" x14ac:dyDescent="0.2"/>
    <row r="231" ht="37.9" customHeight="1" x14ac:dyDescent="0.2"/>
    <row r="232" ht="37.9" customHeight="1" x14ac:dyDescent="0.2"/>
    <row r="233" ht="37.9" customHeight="1" x14ac:dyDescent="0.2"/>
    <row r="234" ht="37.9" customHeight="1" x14ac:dyDescent="0.2"/>
    <row r="235" ht="37.9" customHeight="1" x14ac:dyDescent="0.2"/>
    <row r="236" ht="37.9" customHeight="1" x14ac:dyDescent="0.2"/>
    <row r="237" ht="37.9" customHeight="1" x14ac:dyDescent="0.2"/>
    <row r="238" ht="37.9" customHeight="1" x14ac:dyDescent="0.2"/>
    <row r="239" ht="37.9" customHeight="1" x14ac:dyDescent="0.2"/>
    <row r="240" ht="37.9" customHeight="1" x14ac:dyDescent="0.2"/>
    <row r="241" ht="37.9" customHeight="1" x14ac:dyDescent="0.2"/>
    <row r="242" ht="37.9" customHeight="1" x14ac:dyDescent="0.2"/>
    <row r="243" ht="37.9" customHeight="1" x14ac:dyDescent="0.2"/>
    <row r="244" ht="37.9" customHeight="1" x14ac:dyDescent="0.2"/>
    <row r="245" ht="37.9" customHeight="1" x14ac:dyDescent="0.2"/>
    <row r="246" ht="37.9" customHeight="1" x14ac:dyDescent="0.2"/>
    <row r="247" ht="37.9" customHeight="1" x14ac:dyDescent="0.2"/>
    <row r="248" ht="37.9" customHeight="1" x14ac:dyDescent="0.2"/>
    <row r="249" ht="37.9" customHeight="1" x14ac:dyDescent="0.2"/>
    <row r="250" ht="37.9" customHeight="1" x14ac:dyDescent="0.2"/>
    <row r="251" ht="37.9" customHeight="1" x14ac:dyDescent="0.2"/>
    <row r="252" ht="37.9" customHeight="1" x14ac:dyDescent="0.2"/>
    <row r="253" ht="37.9" customHeight="1" x14ac:dyDescent="0.2"/>
    <row r="254" ht="37.9" customHeight="1" x14ac:dyDescent="0.2"/>
    <row r="255" ht="37.9" customHeight="1" x14ac:dyDescent="0.2"/>
    <row r="256" ht="37.9" customHeight="1" x14ac:dyDescent="0.2"/>
    <row r="257" ht="37.9" customHeight="1" x14ac:dyDescent="0.2"/>
    <row r="258" ht="37.9" customHeight="1" x14ac:dyDescent="0.2"/>
    <row r="259" ht="37.9" customHeight="1" x14ac:dyDescent="0.2"/>
    <row r="260" ht="37.9" customHeight="1" x14ac:dyDescent="0.2"/>
    <row r="261" ht="37.9" customHeight="1" x14ac:dyDescent="0.2"/>
    <row r="262" ht="37.9" customHeight="1" x14ac:dyDescent="0.2"/>
    <row r="263" ht="37.9" customHeight="1" x14ac:dyDescent="0.2"/>
    <row r="264" ht="37.9" customHeight="1" x14ac:dyDescent="0.2"/>
    <row r="265" ht="37.9" customHeight="1" x14ac:dyDescent="0.2"/>
    <row r="266" ht="37.9" customHeight="1" x14ac:dyDescent="0.2"/>
    <row r="267" ht="37.9" customHeight="1" x14ac:dyDescent="0.2"/>
    <row r="268" ht="37.9" customHeight="1" x14ac:dyDescent="0.2"/>
    <row r="269" ht="37.9" customHeight="1" x14ac:dyDescent="0.2"/>
    <row r="270" ht="37.9" customHeight="1" x14ac:dyDescent="0.2"/>
    <row r="271" ht="37.9" customHeight="1" x14ac:dyDescent="0.2"/>
    <row r="272" ht="37.9" customHeight="1" x14ac:dyDescent="0.2"/>
    <row r="273" ht="37.9" customHeight="1" x14ac:dyDescent="0.2"/>
    <row r="274" ht="37.9" customHeight="1" x14ac:dyDescent="0.2"/>
    <row r="275" ht="37.9" customHeight="1" x14ac:dyDescent="0.2"/>
    <row r="276" ht="37.9" customHeight="1" x14ac:dyDescent="0.2"/>
    <row r="277" ht="37.9" customHeight="1" x14ac:dyDescent="0.2"/>
    <row r="278" ht="37.9" customHeight="1" x14ac:dyDescent="0.2"/>
    <row r="279" ht="37.9" customHeight="1" x14ac:dyDescent="0.2"/>
    <row r="280" ht="37.9" customHeight="1" x14ac:dyDescent="0.2"/>
    <row r="281" ht="37.9" customHeight="1" x14ac:dyDescent="0.2"/>
    <row r="282" ht="37.9" customHeight="1" x14ac:dyDescent="0.2"/>
    <row r="283" ht="37.9" customHeight="1" x14ac:dyDescent="0.2"/>
    <row r="284" ht="37.9" customHeight="1" x14ac:dyDescent="0.2"/>
    <row r="285" ht="37.9" customHeight="1" x14ac:dyDescent="0.2"/>
    <row r="286" ht="37.9" customHeight="1" x14ac:dyDescent="0.2"/>
    <row r="287" ht="37.9" customHeight="1" x14ac:dyDescent="0.2"/>
    <row r="288" ht="37.9" customHeight="1" x14ac:dyDescent="0.2"/>
    <row r="289" ht="37.9" customHeight="1" x14ac:dyDescent="0.2"/>
    <row r="290" ht="37.9" customHeight="1" x14ac:dyDescent="0.2"/>
    <row r="291" ht="37.9" customHeight="1" x14ac:dyDescent="0.2"/>
    <row r="292" ht="37.9" customHeight="1" x14ac:dyDescent="0.2"/>
    <row r="293" ht="37.9" customHeight="1" x14ac:dyDescent="0.2"/>
    <row r="294" ht="37.9" customHeight="1" x14ac:dyDescent="0.2"/>
    <row r="295" ht="37.9" customHeight="1" x14ac:dyDescent="0.2"/>
    <row r="296" ht="37.9" customHeight="1" x14ac:dyDescent="0.2"/>
    <row r="297" ht="37.9" customHeight="1" x14ac:dyDescent="0.2"/>
    <row r="298" ht="37.9" customHeight="1" x14ac:dyDescent="0.2"/>
    <row r="299" ht="37.9" customHeight="1" x14ac:dyDescent="0.2"/>
    <row r="300" ht="37.9" customHeight="1" x14ac:dyDescent="0.2"/>
    <row r="301" ht="37.9" customHeight="1" x14ac:dyDescent="0.2"/>
    <row r="302" ht="37.9" customHeight="1" x14ac:dyDescent="0.2"/>
    <row r="303" ht="37.9" customHeight="1" x14ac:dyDescent="0.2"/>
    <row r="304" ht="37.9" customHeight="1" x14ac:dyDescent="0.2"/>
    <row r="305" ht="37.9" customHeight="1" x14ac:dyDescent="0.2"/>
    <row r="306" ht="37.9" customHeight="1" x14ac:dyDescent="0.2"/>
    <row r="307" ht="37.9" customHeight="1" x14ac:dyDescent="0.2"/>
    <row r="308" ht="37.9" customHeight="1" x14ac:dyDescent="0.2"/>
    <row r="309" ht="37.9" customHeight="1" x14ac:dyDescent="0.2"/>
    <row r="310" ht="37.9" customHeight="1" x14ac:dyDescent="0.2"/>
    <row r="311" ht="37.9" customHeight="1" x14ac:dyDescent="0.2"/>
    <row r="312" ht="37.9" customHeight="1" x14ac:dyDescent="0.2"/>
    <row r="313" ht="37.9" customHeight="1" x14ac:dyDescent="0.2"/>
    <row r="314" ht="37.9" customHeight="1" x14ac:dyDescent="0.2"/>
    <row r="315" ht="37.9" customHeight="1" x14ac:dyDescent="0.2"/>
    <row r="316" ht="37.9" customHeight="1" x14ac:dyDescent="0.2"/>
    <row r="317" ht="37.9" customHeight="1" x14ac:dyDescent="0.2"/>
    <row r="318" ht="37.9" customHeight="1" x14ac:dyDescent="0.2"/>
    <row r="319" ht="37.9" customHeight="1" x14ac:dyDescent="0.2"/>
    <row r="320" ht="37.9" customHeight="1" x14ac:dyDescent="0.2"/>
    <row r="321" ht="37.9" customHeight="1" x14ac:dyDescent="0.2"/>
    <row r="322" ht="37.9" customHeight="1" x14ac:dyDescent="0.2"/>
    <row r="323" ht="37.9" customHeight="1" x14ac:dyDescent="0.2"/>
    <row r="324" ht="37.9" customHeight="1" x14ac:dyDescent="0.2"/>
    <row r="325" ht="37.9" customHeight="1" x14ac:dyDescent="0.2"/>
    <row r="326" ht="37.9" customHeight="1" x14ac:dyDescent="0.2"/>
    <row r="327" ht="37.9" customHeight="1" x14ac:dyDescent="0.2"/>
    <row r="328" ht="37.9" customHeight="1" x14ac:dyDescent="0.2"/>
    <row r="329" ht="37.9" customHeight="1" x14ac:dyDescent="0.2"/>
    <row r="330" ht="37.9" customHeight="1" x14ac:dyDescent="0.2"/>
    <row r="331" ht="37.9" customHeight="1" x14ac:dyDescent="0.2"/>
    <row r="332" ht="37.9" customHeight="1" x14ac:dyDescent="0.2"/>
    <row r="333" ht="37.9" customHeight="1" x14ac:dyDescent="0.2"/>
    <row r="334" ht="37.9" customHeight="1" x14ac:dyDescent="0.2"/>
    <row r="335" ht="37.9" customHeight="1" x14ac:dyDescent="0.2"/>
    <row r="336" ht="37.9" customHeight="1" x14ac:dyDescent="0.2"/>
    <row r="337" ht="37.9" customHeight="1" x14ac:dyDescent="0.2"/>
    <row r="338" ht="37.9" customHeight="1" x14ac:dyDescent="0.2"/>
    <row r="339" ht="37.9" customHeight="1" x14ac:dyDescent="0.2"/>
    <row r="340" ht="37.9" customHeight="1" x14ac:dyDescent="0.2"/>
    <row r="341" ht="37.9" customHeight="1" x14ac:dyDescent="0.2"/>
    <row r="342" ht="37.9" customHeight="1" x14ac:dyDescent="0.2"/>
    <row r="343" ht="37.9" customHeight="1" x14ac:dyDescent="0.2"/>
    <row r="344" ht="37.9" customHeight="1" x14ac:dyDescent="0.2"/>
    <row r="345" ht="37.9" customHeight="1" x14ac:dyDescent="0.2"/>
    <row r="346" ht="37.9" customHeight="1" x14ac:dyDescent="0.2"/>
    <row r="347" ht="37.9" customHeight="1" x14ac:dyDescent="0.2"/>
    <row r="348" ht="37.9" customHeight="1" x14ac:dyDescent="0.2"/>
    <row r="349" ht="37.9" customHeight="1" x14ac:dyDescent="0.2"/>
    <row r="350" ht="37.9" customHeight="1" x14ac:dyDescent="0.2"/>
    <row r="351" ht="37.9" customHeight="1" x14ac:dyDescent="0.2"/>
    <row r="352" ht="37.9" customHeight="1" x14ac:dyDescent="0.2"/>
    <row r="353" ht="37.9" customHeight="1" x14ac:dyDescent="0.2"/>
    <row r="354" ht="37.9" customHeight="1" x14ac:dyDescent="0.2"/>
    <row r="355" ht="37.9" customHeight="1" x14ac:dyDescent="0.2"/>
    <row r="356" ht="37.9" customHeight="1" x14ac:dyDescent="0.2"/>
    <row r="357" ht="37.9" customHeight="1" x14ac:dyDescent="0.2"/>
    <row r="358" ht="37.9" customHeight="1" x14ac:dyDescent="0.2"/>
    <row r="359" ht="37.9" customHeight="1" x14ac:dyDescent="0.2"/>
    <row r="360" ht="37.9" customHeight="1" x14ac:dyDescent="0.2"/>
    <row r="361" ht="37.9" customHeight="1" x14ac:dyDescent="0.2"/>
    <row r="362" ht="37.9" customHeight="1" x14ac:dyDescent="0.2"/>
    <row r="363" ht="37.9" customHeight="1" x14ac:dyDescent="0.2"/>
    <row r="364" ht="37.9" customHeight="1" x14ac:dyDescent="0.2"/>
    <row r="365" ht="37.9" customHeight="1" x14ac:dyDescent="0.2"/>
    <row r="366" ht="37.9" customHeight="1" x14ac:dyDescent="0.2"/>
    <row r="367" ht="37.9" customHeight="1" x14ac:dyDescent="0.2"/>
    <row r="368" ht="37.9" customHeight="1" x14ac:dyDescent="0.2"/>
    <row r="369" ht="37.9" customHeight="1" x14ac:dyDescent="0.2"/>
    <row r="370" ht="37.9" customHeight="1" x14ac:dyDescent="0.2"/>
    <row r="371" ht="37.9" customHeight="1" x14ac:dyDescent="0.2"/>
    <row r="372" ht="37.9" customHeight="1" x14ac:dyDescent="0.2"/>
    <row r="373" ht="37.9" customHeight="1" x14ac:dyDescent="0.2"/>
    <row r="374" ht="37.9" customHeight="1" x14ac:dyDescent="0.2"/>
    <row r="375" ht="37.9" customHeight="1" x14ac:dyDescent="0.2"/>
    <row r="376" ht="37.9" customHeight="1" x14ac:dyDescent="0.2"/>
    <row r="377" ht="37.9" customHeight="1" x14ac:dyDescent="0.2"/>
    <row r="378" ht="37.9" customHeight="1" x14ac:dyDescent="0.2"/>
    <row r="379" ht="37.9" customHeight="1" x14ac:dyDescent="0.2"/>
    <row r="380" ht="37.9" customHeight="1" x14ac:dyDescent="0.2"/>
    <row r="381" ht="37.9" customHeight="1" x14ac:dyDescent="0.2"/>
    <row r="382" ht="37.9" customHeight="1" x14ac:dyDescent="0.2"/>
    <row r="383" ht="37.9" customHeight="1" x14ac:dyDescent="0.2"/>
    <row r="384" ht="37.9" customHeight="1" x14ac:dyDescent="0.2"/>
    <row r="385" ht="37.9" customHeight="1" x14ac:dyDescent="0.2"/>
    <row r="386" ht="37.9" customHeight="1" x14ac:dyDescent="0.2"/>
    <row r="387" ht="37.9" customHeight="1" x14ac:dyDescent="0.2"/>
    <row r="388" ht="37.9" customHeight="1" x14ac:dyDescent="0.2"/>
    <row r="389" ht="37.9" customHeight="1" x14ac:dyDescent="0.2"/>
    <row r="390" ht="37.9" customHeight="1" x14ac:dyDescent="0.2"/>
    <row r="391" ht="37.9" customHeight="1" x14ac:dyDescent="0.2"/>
    <row r="392" ht="37.9" customHeight="1" x14ac:dyDescent="0.2"/>
    <row r="393" ht="37.9" customHeight="1" x14ac:dyDescent="0.2"/>
    <row r="394" ht="37.9" customHeight="1" x14ac:dyDescent="0.2"/>
    <row r="395" ht="37.9" customHeight="1" x14ac:dyDescent="0.2"/>
    <row r="396" ht="37.9" customHeight="1" x14ac:dyDescent="0.2"/>
    <row r="397" ht="37.9" customHeight="1" x14ac:dyDescent="0.2"/>
    <row r="398" ht="37.9" customHeight="1" x14ac:dyDescent="0.2"/>
    <row r="399" ht="37.9" customHeight="1" x14ac:dyDescent="0.2"/>
    <row r="400" ht="37.9" customHeight="1" x14ac:dyDescent="0.2"/>
    <row r="401" ht="37.9" customHeight="1" x14ac:dyDescent="0.2"/>
    <row r="402" ht="37.9" customHeight="1" x14ac:dyDescent="0.2"/>
    <row r="403" ht="37.9" customHeight="1" x14ac:dyDescent="0.2"/>
    <row r="404" ht="37.9" customHeight="1" x14ac:dyDescent="0.2"/>
    <row r="405" ht="37.9" customHeight="1" x14ac:dyDescent="0.2"/>
    <row r="406" ht="37.9" customHeight="1" x14ac:dyDescent="0.2"/>
    <row r="407" ht="37.9" customHeight="1" x14ac:dyDescent="0.2"/>
    <row r="408" ht="37.9" customHeight="1" x14ac:dyDescent="0.2"/>
    <row r="409" ht="37.9" customHeight="1" x14ac:dyDescent="0.2"/>
    <row r="410" ht="37.9" customHeight="1" x14ac:dyDescent="0.2"/>
    <row r="411" ht="37.9" customHeight="1" x14ac:dyDescent="0.2"/>
    <row r="412" ht="37.9" customHeight="1" x14ac:dyDescent="0.2"/>
    <row r="413" ht="37.9" customHeight="1" x14ac:dyDescent="0.2"/>
    <row r="414" ht="37.9" customHeight="1" x14ac:dyDescent="0.2"/>
    <row r="415" ht="37.9" customHeight="1" x14ac:dyDescent="0.2"/>
    <row r="416" ht="37.9" customHeight="1" x14ac:dyDescent="0.2"/>
    <row r="417" ht="37.9" customHeight="1" x14ac:dyDescent="0.2"/>
    <row r="418" ht="37.9" customHeight="1" x14ac:dyDescent="0.2"/>
    <row r="419" ht="37.9" customHeight="1" x14ac:dyDescent="0.2"/>
    <row r="420" ht="37.9" customHeight="1" x14ac:dyDescent="0.2"/>
    <row r="421" ht="37.9" customHeight="1" x14ac:dyDescent="0.2"/>
    <row r="422" ht="37.9" customHeight="1" x14ac:dyDescent="0.2"/>
    <row r="423" ht="37.9" customHeight="1" x14ac:dyDescent="0.2"/>
    <row r="424" ht="37.9" customHeight="1" x14ac:dyDescent="0.2"/>
    <row r="425" ht="37.9" customHeight="1" x14ac:dyDescent="0.2"/>
    <row r="426" ht="37.9" customHeight="1" x14ac:dyDescent="0.2"/>
    <row r="427" ht="37.9" customHeight="1" x14ac:dyDescent="0.2"/>
    <row r="428" ht="37.9" customHeight="1" x14ac:dyDescent="0.2"/>
    <row r="429" ht="37.9" customHeight="1" x14ac:dyDescent="0.2"/>
    <row r="430" ht="37.9" customHeight="1" x14ac:dyDescent="0.2"/>
    <row r="431" ht="37.9" customHeight="1" x14ac:dyDescent="0.2"/>
    <row r="432" ht="37.9" customHeight="1" x14ac:dyDescent="0.2"/>
    <row r="433" ht="37.9" customHeight="1" x14ac:dyDescent="0.2"/>
    <row r="434" ht="37.9" customHeight="1" x14ac:dyDescent="0.2"/>
    <row r="435" ht="37.9" customHeight="1" x14ac:dyDescent="0.2"/>
    <row r="436" ht="37.9" customHeight="1" x14ac:dyDescent="0.2"/>
    <row r="437" ht="37.9" customHeight="1" x14ac:dyDescent="0.2"/>
    <row r="438" ht="37.9" customHeight="1" x14ac:dyDescent="0.2"/>
    <row r="439" ht="37.9" customHeight="1" x14ac:dyDescent="0.2"/>
    <row r="440" ht="37.9" customHeight="1" x14ac:dyDescent="0.2"/>
    <row r="441" ht="37.9" customHeight="1" x14ac:dyDescent="0.2"/>
    <row r="442" ht="37.9" customHeight="1" x14ac:dyDescent="0.2"/>
    <row r="443" ht="37.9" customHeight="1" x14ac:dyDescent="0.2"/>
    <row r="444" ht="37.9" customHeight="1" x14ac:dyDescent="0.2"/>
    <row r="445" ht="37.9" customHeight="1" x14ac:dyDescent="0.2"/>
    <row r="446" ht="37.9" customHeight="1" x14ac:dyDescent="0.2"/>
    <row r="447" ht="37.9" customHeight="1" x14ac:dyDescent="0.2"/>
    <row r="448" ht="37.9" customHeight="1" x14ac:dyDescent="0.2"/>
    <row r="449" ht="37.9" customHeight="1" x14ac:dyDescent="0.2"/>
    <row r="450" ht="37.9" customHeight="1" x14ac:dyDescent="0.2"/>
    <row r="451" ht="37.9" customHeight="1" x14ac:dyDescent="0.2"/>
    <row r="452" ht="37.9" customHeight="1" x14ac:dyDescent="0.2"/>
    <row r="453" ht="37.9" customHeight="1" x14ac:dyDescent="0.2"/>
    <row r="454" ht="37.9" customHeight="1" x14ac:dyDescent="0.2"/>
    <row r="455" ht="37.9" customHeight="1" x14ac:dyDescent="0.2"/>
    <row r="456" ht="37.9" customHeight="1" x14ac:dyDescent="0.2"/>
    <row r="457" ht="37.9" customHeight="1" x14ac:dyDescent="0.2"/>
    <row r="458" ht="37.9" customHeight="1" x14ac:dyDescent="0.2"/>
    <row r="459" ht="37.9" customHeight="1" x14ac:dyDescent="0.2"/>
    <row r="460" ht="37.9" customHeight="1" x14ac:dyDescent="0.2"/>
    <row r="461" ht="37.9" customHeight="1" x14ac:dyDescent="0.2"/>
    <row r="462" ht="37.9" customHeight="1" x14ac:dyDescent="0.2"/>
    <row r="463" ht="37.9" customHeight="1" x14ac:dyDescent="0.2"/>
    <row r="464" ht="37.9" customHeight="1" x14ac:dyDescent="0.2"/>
    <row r="465" ht="37.9" customHeight="1" x14ac:dyDescent="0.2"/>
    <row r="466" ht="37.9" customHeight="1" x14ac:dyDescent="0.2"/>
    <row r="467" ht="37.9" customHeight="1" x14ac:dyDescent="0.2"/>
    <row r="468" ht="37.9" customHeight="1" x14ac:dyDescent="0.2"/>
    <row r="469" ht="37.9" customHeight="1" x14ac:dyDescent="0.2"/>
    <row r="470" ht="37.9" customHeight="1" x14ac:dyDescent="0.2"/>
    <row r="471" ht="37.9" customHeight="1" x14ac:dyDescent="0.2"/>
    <row r="472" ht="37.9" customHeight="1" x14ac:dyDescent="0.2"/>
    <row r="473" ht="37.9" customHeight="1" x14ac:dyDescent="0.2"/>
    <row r="474" ht="37.9" customHeight="1" x14ac:dyDescent="0.2"/>
    <row r="475" ht="37.9" customHeight="1" x14ac:dyDescent="0.2"/>
    <row r="476" ht="37.9" customHeight="1" x14ac:dyDescent="0.2"/>
    <row r="477" ht="37.9" customHeight="1" x14ac:dyDescent="0.2"/>
    <row r="478" ht="37.9" customHeight="1" x14ac:dyDescent="0.2"/>
    <row r="479" ht="37.9" customHeight="1" x14ac:dyDescent="0.2"/>
    <row r="480" ht="37.9" customHeight="1" x14ac:dyDescent="0.2"/>
    <row r="481" ht="37.9" customHeight="1" x14ac:dyDescent="0.2"/>
    <row r="482" ht="37.9" customHeight="1" x14ac:dyDescent="0.2"/>
    <row r="483" ht="37.9" customHeight="1" x14ac:dyDescent="0.2"/>
    <row r="484" ht="37.9" customHeight="1" x14ac:dyDescent="0.2"/>
    <row r="485" ht="37.9" customHeight="1" x14ac:dyDescent="0.2"/>
    <row r="486" ht="37.9" customHeight="1" x14ac:dyDescent="0.2"/>
    <row r="487" ht="37.9" customHeight="1" x14ac:dyDescent="0.2"/>
    <row r="488" ht="37.9" customHeight="1" x14ac:dyDescent="0.2"/>
    <row r="489" ht="37.9" customHeight="1" x14ac:dyDescent="0.2"/>
    <row r="490" ht="37.9" customHeight="1" x14ac:dyDescent="0.2"/>
    <row r="491" ht="37.9" customHeight="1" x14ac:dyDescent="0.2"/>
    <row r="492" ht="37.9" customHeight="1" x14ac:dyDescent="0.2"/>
    <row r="493" ht="37.9" customHeight="1" x14ac:dyDescent="0.2"/>
    <row r="494" ht="37.9" customHeight="1" x14ac:dyDescent="0.2"/>
    <row r="495" ht="37.9" customHeight="1" x14ac:dyDescent="0.2"/>
    <row r="496" ht="37.9" customHeight="1" x14ac:dyDescent="0.2"/>
    <row r="497" ht="37.9" customHeight="1" x14ac:dyDescent="0.2"/>
    <row r="498" ht="37.9" customHeight="1" x14ac:dyDescent="0.2"/>
    <row r="499" ht="37.9" customHeight="1" x14ac:dyDescent="0.2"/>
    <row r="500" ht="37.9" customHeight="1" x14ac:dyDescent="0.2"/>
    <row r="501" ht="37.9" customHeight="1" x14ac:dyDescent="0.2"/>
    <row r="502" ht="37.9" customHeight="1" x14ac:dyDescent="0.2"/>
    <row r="503" ht="37.9" customHeight="1" x14ac:dyDescent="0.2"/>
    <row r="504" ht="37.9" customHeight="1" x14ac:dyDescent="0.2"/>
    <row r="505" ht="37.9" customHeight="1" x14ac:dyDescent="0.2"/>
    <row r="506" ht="37.9" customHeight="1" x14ac:dyDescent="0.2"/>
    <row r="507" ht="37.9" customHeight="1" x14ac:dyDescent="0.2"/>
    <row r="508" ht="37.9" customHeight="1" x14ac:dyDescent="0.2"/>
    <row r="509" ht="37.9" customHeight="1" x14ac:dyDescent="0.2"/>
    <row r="510" ht="37.9" customHeight="1" x14ac:dyDescent="0.2"/>
    <row r="511" ht="37.9" customHeight="1" x14ac:dyDescent="0.2"/>
    <row r="512" ht="37.9" customHeight="1" x14ac:dyDescent="0.2"/>
    <row r="513" ht="37.9" customHeight="1" x14ac:dyDescent="0.2"/>
    <row r="514" ht="37.9" customHeight="1" x14ac:dyDescent="0.2"/>
    <row r="515" ht="37.9" customHeight="1" x14ac:dyDescent="0.2"/>
    <row r="516" ht="37.9" customHeight="1" x14ac:dyDescent="0.2"/>
    <row r="517" ht="37.9" customHeight="1" x14ac:dyDescent="0.2"/>
  </sheetData>
  <autoFilter ref="B7:K65" xr:uid="{00000000-0001-0000-0100-000000000000}"/>
  <mergeCells count="22">
    <mergeCell ref="B2:K2"/>
    <mergeCell ref="B4:C4"/>
    <mergeCell ref="K7:K8"/>
    <mergeCell ref="J7:J8"/>
    <mergeCell ref="B5:C5"/>
    <mergeCell ref="E4:H4"/>
    <mergeCell ref="E5:H5"/>
    <mergeCell ref="G7:G8"/>
    <mergeCell ref="H7:H8"/>
    <mergeCell ref="B7:B8"/>
    <mergeCell ref="C7:C8"/>
    <mergeCell ref="D7:D8"/>
    <mergeCell ref="E7:E8"/>
    <mergeCell ref="F7:F8"/>
    <mergeCell ref="I7:I8"/>
    <mergeCell ref="B12:B20"/>
    <mergeCell ref="B9:B11"/>
    <mergeCell ref="C69:F69"/>
    <mergeCell ref="B27:B30"/>
    <mergeCell ref="B56:B65"/>
    <mergeCell ref="B31:B55"/>
    <mergeCell ref="B21:B26"/>
  </mergeCells>
  <phoneticPr fontId="10" type="noConversion"/>
  <dataValidations xWindow="451" yWindow="405" count="2">
    <dataValidation type="list" allowBlank="1" showErrorMessage="1" sqref="J37:J38 J12:J29 J56:J65" xr:uid="{AD205008-F2A3-4B53-9287-C58137206E33}">
      <formula1>"Rosângela Vetoraze,Cristiane Santos e Marcelo Mazon,Rosângela Vetoraze,Marcelo Mazon,Cristiane Santos"</formula1>
    </dataValidation>
    <dataValidation type="list" allowBlank="1" showErrorMessage="1" sqref="G9:G66" xr:uid="{46BAA81E-6ACB-482A-BE65-8713E1F007C4}">
      <formula1>"Compra,Contratação de Serviço,Renovação Contratual"</formula1>
    </dataValidation>
  </dataValidations>
  <pageMargins left="0.511811024" right="0.511811024" top="0.78740157499999996" bottom="0.78740157499999996" header="0.31496062000000002" footer="0.31496062000000002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95CFB-91BF-4F93-A2C8-817EA782EE10}">
  <dimension ref="A1:D180"/>
  <sheetViews>
    <sheetView topLeftCell="A102" zoomScale="130" zoomScaleNormal="130" workbookViewId="0">
      <selection activeCell="A118" sqref="A118"/>
    </sheetView>
  </sheetViews>
  <sheetFormatPr defaultRowHeight="12.75" x14ac:dyDescent="0.2"/>
  <cols>
    <col min="1" max="1" width="79.7109375" style="52" customWidth="1"/>
    <col min="2" max="2" width="14.85546875" style="47" bestFit="1" customWidth="1"/>
    <col min="4" max="4" width="10.140625" bestFit="1" customWidth="1"/>
  </cols>
  <sheetData>
    <row r="1" spans="1:2" ht="15.75" x14ac:dyDescent="0.2">
      <c r="A1" s="48" t="s">
        <v>210</v>
      </c>
      <c r="B1" s="41" t="s">
        <v>211</v>
      </c>
    </row>
    <row r="2" spans="1:2" ht="27" customHeight="1" x14ac:dyDescent="0.2">
      <c r="A2" s="49" t="s">
        <v>225</v>
      </c>
      <c r="B2" s="32">
        <f>B3+B111+B114+B116+B120+B150+B153+B151+B159+B162</f>
        <v>14851877.619999999</v>
      </c>
    </row>
    <row r="3" spans="1:2" ht="25.15" customHeight="1" x14ac:dyDescent="0.2">
      <c r="A3" s="50" t="s">
        <v>212</v>
      </c>
      <c r="B3" s="42">
        <f>SUM(B4:B110)</f>
        <v>119059.89</v>
      </c>
    </row>
    <row r="4" spans="1:2" ht="25.15" customHeight="1" x14ac:dyDescent="0.2">
      <c r="A4" s="64" t="s">
        <v>97</v>
      </c>
      <c r="B4" s="63">
        <v>60</v>
      </c>
    </row>
    <row r="5" spans="1:2" ht="25.15" customHeight="1" x14ac:dyDescent="0.2">
      <c r="A5" s="64" t="s">
        <v>92</v>
      </c>
      <c r="B5" s="63">
        <v>60</v>
      </c>
    </row>
    <row r="6" spans="1:2" ht="25.15" customHeight="1" x14ac:dyDescent="0.2">
      <c r="A6" s="65" t="s">
        <v>183</v>
      </c>
      <c r="B6" s="66">
        <v>720</v>
      </c>
    </row>
    <row r="7" spans="1:2" ht="25.15" customHeight="1" x14ac:dyDescent="0.2">
      <c r="A7" s="64" t="s">
        <v>62</v>
      </c>
      <c r="B7" s="63">
        <v>100</v>
      </c>
    </row>
    <row r="8" spans="1:2" ht="25.15" customHeight="1" x14ac:dyDescent="0.2">
      <c r="A8" s="64" t="s">
        <v>63</v>
      </c>
      <c r="B8" s="63">
        <v>190</v>
      </c>
    </row>
    <row r="9" spans="1:2" ht="25.15" customHeight="1" x14ac:dyDescent="0.2">
      <c r="A9" s="65" t="s">
        <v>207</v>
      </c>
      <c r="B9" s="66">
        <v>59.5</v>
      </c>
    </row>
    <row r="10" spans="1:2" ht="25.15" customHeight="1" x14ac:dyDescent="0.2">
      <c r="A10" s="33" t="s">
        <v>124</v>
      </c>
      <c r="B10" s="28">
        <v>695</v>
      </c>
    </row>
    <row r="11" spans="1:2" ht="25.15" customHeight="1" x14ac:dyDescent="0.2">
      <c r="A11" s="39" t="s">
        <v>74</v>
      </c>
      <c r="B11" s="28">
        <v>120</v>
      </c>
    </row>
    <row r="12" spans="1:2" ht="25.15" customHeight="1" x14ac:dyDescent="0.2">
      <c r="A12" s="39" t="s">
        <v>73</v>
      </c>
      <c r="B12" s="28">
        <v>120</v>
      </c>
    </row>
    <row r="13" spans="1:2" ht="25.15" customHeight="1" x14ac:dyDescent="0.2">
      <c r="A13" s="39" t="s">
        <v>87</v>
      </c>
      <c r="B13" s="28">
        <v>40</v>
      </c>
    </row>
    <row r="14" spans="1:2" ht="25.15" customHeight="1" x14ac:dyDescent="0.2">
      <c r="A14" s="39" t="s">
        <v>86</v>
      </c>
      <c r="B14" s="28">
        <v>30</v>
      </c>
    </row>
    <row r="15" spans="1:2" ht="25.15" customHeight="1" x14ac:dyDescent="0.2">
      <c r="A15" s="65" t="s">
        <v>241</v>
      </c>
      <c r="B15" s="66">
        <v>130</v>
      </c>
    </row>
    <row r="16" spans="1:2" ht="25.15" customHeight="1" x14ac:dyDescent="0.2">
      <c r="A16" s="39" t="s">
        <v>49</v>
      </c>
      <c r="B16" s="28">
        <v>2400</v>
      </c>
    </row>
    <row r="17" spans="1:2" ht="25.15" customHeight="1" x14ac:dyDescent="0.2">
      <c r="A17" s="33" t="s">
        <v>243</v>
      </c>
      <c r="B17" s="23">
        <v>865</v>
      </c>
    </row>
    <row r="18" spans="1:2" ht="25.15" customHeight="1" x14ac:dyDescent="0.2">
      <c r="A18" s="35" t="s">
        <v>48</v>
      </c>
      <c r="B18" s="27">
        <v>350</v>
      </c>
    </row>
    <row r="19" spans="1:2" ht="25.15" customHeight="1" x14ac:dyDescent="0.2">
      <c r="A19" s="35" t="s">
        <v>117</v>
      </c>
      <c r="B19" s="28">
        <v>70</v>
      </c>
    </row>
    <row r="20" spans="1:2" ht="25.15" customHeight="1" x14ac:dyDescent="0.2">
      <c r="A20" s="39" t="s">
        <v>60</v>
      </c>
      <c r="B20" s="28">
        <v>50</v>
      </c>
    </row>
    <row r="21" spans="1:2" ht="39.6" customHeight="1" x14ac:dyDescent="0.2">
      <c r="A21" s="39" t="s">
        <v>59</v>
      </c>
      <c r="B21" s="28">
        <v>30</v>
      </c>
    </row>
    <row r="22" spans="1:2" ht="25.15" customHeight="1" x14ac:dyDescent="0.2">
      <c r="A22" s="39" t="s">
        <v>71</v>
      </c>
      <c r="B22" s="28">
        <v>50</v>
      </c>
    </row>
    <row r="23" spans="1:2" ht="25.15" customHeight="1" x14ac:dyDescent="0.2">
      <c r="A23" s="35" t="s">
        <v>178</v>
      </c>
      <c r="B23" s="31">
        <v>1500</v>
      </c>
    </row>
    <row r="24" spans="1:2" ht="25.15" customHeight="1" x14ac:dyDescent="0.2">
      <c r="A24" s="35" t="s">
        <v>182</v>
      </c>
      <c r="B24" s="31">
        <v>7590</v>
      </c>
    </row>
    <row r="25" spans="1:2" ht="25.15" customHeight="1" x14ac:dyDescent="0.2">
      <c r="A25" s="33" t="s">
        <v>238</v>
      </c>
      <c r="B25" s="23">
        <v>12000</v>
      </c>
    </row>
    <row r="26" spans="1:2" ht="25.15" customHeight="1" x14ac:dyDescent="0.2">
      <c r="A26" s="37" t="s">
        <v>244</v>
      </c>
      <c r="B26" s="24">
        <v>5000</v>
      </c>
    </row>
    <row r="27" spans="1:2" ht="25.15" customHeight="1" x14ac:dyDescent="0.2">
      <c r="A27" s="35" t="s">
        <v>202</v>
      </c>
      <c r="B27" s="27">
        <v>280</v>
      </c>
    </row>
    <row r="28" spans="1:2" ht="25.15" customHeight="1" x14ac:dyDescent="0.2">
      <c r="A28" s="35" t="s">
        <v>122</v>
      </c>
      <c r="B28" s="28">
        <v>220</v>
      </c>
    </row>
    <row r="29" spans="1:2" ht="25.15" customHeight="1" x14ac:dyDescent="0.2">
      <c r="A29" s="35" t="s">
        <v>174</v>
      </c>
      <c r="B29" s="31">
        <v>1000</v>
      </c>
    </row>
    <row r="30" spans="1:2" ht="25.15" customHeight="1" x14ac:dyDescent="0.2">
      <c r="A30" s="35" t="s">
        <v>175</v>
      </c>
      <c r="B30" s="31">
        <v>550</v>
      </c>
    </row>
    <row r="31" spans="1:2" ht="25.15" customHeight="1" x14ac:dyDescent="0.2">
      <c r="A31" s="39" t="s">
        <v>68</v>
      </c>
      <c r="B31" s="28">
        <v>180</v>
      </c>
    </row>
    <row r="32" spans="1:2" ht="25.15" customHeight="1" x14ac:dyDescent="0.2">
      <c r="A32" s="39" t="s">
        <v>65</v>
      </c>
      <c r="B32" s="28">
        <v>280</v>
      </c>
    </row>
    <row r="33" spans="1:2" ht="25.15" customHeight="1" x14ac:dyDescent="0.2">
      <c r="A33" s="39" t="s">
        <v>55</v>
      </c>
      <c r="B33" s="28">
        <v>500</v>
      </c>
    </row>
    <row r="34" spans="1:2" ht="25.15" customHeight="1" x14ac:dyDescent="0.2">
      <c r="A34" s="35" t="s">
        <v>179</v>
      </c>
      <c r="B34" s="31">
        <f>60*10</f>
        <v>600</v>
      </c>
    </row>
    <row r="35" spans="1:2" ht="25.15" customHeight="1" x14ac:dyDescent="0.2">
      <c r="A35" s="35" t="s">
        <v>125</v>
      </c>
      <c r="B35" s="28">
        <v>228</v>
      </c>
    </row>
    <row r="36" spans="1:2" ht="25.15" customHeight="1" x14ac:dyDescent="0.2">
      <c r="A36" s="35" t="s">
        <v>126</v>
      </c>
      <c r="B36" s="28">
        <v>280</v>
      </c>
    </row>
    <row r="37" spans="1:2" ht="25.15" customHeight="1" x14ac:dyDescent="0.2">
      <c r="A37" s="33" t="s">
        <v>239</v>
      </c>
      <c r="B37" s="25">
        <v>200</v>
      </c>
    </row>
    <row r="38" spans="1:2" ht="25.15" customHeight="1" x14ac:dyDescent="0.2">
      <c r="A38" s="35" t="s">
        <v>121</v>
      </c>
      <c r="B38" s="28">
        <v>500</v>
      </c>
    </row>
    <row r="39" spans="1:2" ht="25.15" customHeight="1" x14ac:dyDescent="0.2">
      <c r="A39" s="35" t="s">
        <v>118</v>
      </c>
      <c r="B39" s="28">
        <v>1140</v>
      </c>
    </row>
    <row r="40" spans="1:2" ht="25.15" customHeight="1" x14ac:dyDescent="0.2">
      <c r="A40" s="35" t="s">
        <v>204</v>
      </c>
      <c r="B40" s="31">
        <v>250</v>
      </c>
    </row>
    <row r="41" spans="1:2" ht="25.15" customHeight="1" x14ac:dyDescent="0.2">
      <c r="A41" s="35" t="s">
        <v>176</v>
      </c>
      <c r="B41" s="31">
        <v>2790</v>
      </c>
    </row>
    <row r="42" spans="1:2" ht="25.15" customHeight="1" x14ac:dyDescent="0.2">
      <c r="A42" s="35" t="s">
        <v>205</v>
      </c>
      <c r="B42" s="31">
        <v>600</v>
      </c>
    </row>
    <row r="43" spans="1:2" ht="25.15" customHeight="1" x14ac:dyDescent="0.2">
      <c r="A43" s="39" t="s">
        <v>61</v>
      </c>
      <c r="B43" s="28">
        <v>90</v>
      </c>
    </row>
    <row r="44" spans="1:2" ht="25.15" customHeight="1" x14ac:dyDescent="0.2">
      <c r="A44" s="35" t="s">
        <v>200</v>
      </c>
      <c r="B44" s="55">
        <v>9729.59</v>
      </c>
    </row>
    <row r="45" spans="1:2" ht="25.15" customHeight="1" x14ac:dyDescent="0.2">
      <c r="A45" s="39" t="s">
        <v>94</v>
      </c>
      <c r="B45" s="28">
        <v>16</v>
      </c>
    </row>
    <row r="46" spans="1:2" ht="25.15" customHeight="1" x14ac:dyDescent="0.2">
      <c r="A46" s="39" t="s">
        <v>248</v>
      </c>
      <c r="B46" s="28">
        <v>500</v>
      </c>
    </row>
    <row r="47" spans="1:2" ht="25.15" customHeight="1" x14ac:dyDescent="0.2">
      <c r="A47" s="39" t="s">
        <v>91</v>
      </c>
      <c r="B47" s="28">
        <v>80</v>
      </c>
    </row>
    <row r="48" spans="1:2" ht="25.15" customHeight="1" x14ac:dyDescent="0.2">
      <c r="A48" s="39" t="s">
        <v>89</v>
      </c>
      <c r="B48" s="28">
        <v>65</v>
      </c>
    </row>
    <row r="49" spans="1:2" ht="25.15" customHeight="1" x14ac:dyDescent="0.2">
      <c r="A49" s="39" t="s">
        <v>96</v>
      </c>
      <c r="B49" s="28">
        <v>115</v>
      </c>
    </row>
    <row r="50" spans="1:2" ht="25.15" customHeight="1" x14ac:dyDescent="0.2">
      <c r="A50" s="39" t="s">
        <v>75</v>
      </c>
      <c r="B50" s="28">
        <v>100</v>
      </c>
    </row>
    <row r="51" spans="1:2" ht="25.15" customHeight="1" x14ac:dyDescent="0.2">
      <c r="A51" s="39" t="s">
        <v>46</v>
      </c>
      <c r="B51" s="28">
        <v>50</v>
      </c>
    </row>
    <row r="52" spans="1:2" ht="25.15" customHeight="1" x14ac:dyDescent="0.2">
      <c r="A52" s="39" t="s">
        <v>52</v>
      </c>
      <c r="B52" s="28">
        <v>60</v>
      </c>
    </row>
    <row r="53" spans="1:2" ht="25.15" customHeight="1" x14ac:dyDescent="0.2">
      <c r="A53" s="39" t="s">
        <v>88</v>
      </c>
      <c r="B53" s="28">
        <v>350</v>
      </c>
    </row>
    <row r="54" spans="1:2" ht="25.15" customHeight="1" x14ac:dyDescent="0.2">
      <c r="A54" s="39" t="s">
        <v>53</v>
      </c>
      <c r="B54" s="28">
        <v>75</v>
      </c>
    </row>
    <row r="55" spans="1:2" ht="25.15" customHeight="1" x14ac:dyDescent="0.2">
      <c r="A55" s="39" t="s">
        <v>70</v>
      </c>
      <c r="B55" s="28">
        <v>90</v>
      </c>
    </row>
    <row r="56" spans="1:2" ht="25.15" customHeight="1" x14ac:dyDescent="0.2">
      <c r="A56" s="35" t="s">
        <v>123</v>
      </c>
      <c r="B56" s="28">
        <v>90</v>
      </c>
    </row>
    <row r="57" spans="1:2" ht="25.15" customHeight="1" x14ac:dyDescent="0.2">
      <c r="A57" s="33" t="s">
        <v>240</v>
      </c>
      <c r="B57" s="23">
        <v>2250</v>
      </c>
    </row>
    <row r="58" spans="1:2" ht="25.15" customHeight="1" x14ac:dyDescent="0.2">
      <c r="A58" s="33" t="s">
        <v>245</v>
      </c>
      <c r="B58" s="26">
        <v>4160</v>
      </c>
    </row>
    <row r="59" spans="1:2" ht="25.15" customHeight="1" x14ac:dyDescent="0.2">
      <c r="A59" s="35" t="s">
        <v>203</v>
      </c>
      <c r="B59" s="27">
        <v>90</v>
      </c>
    </row>
    <row r="60" spans="1:2" ht="25.15" customHeight="1" x14ac:dyDescent="0.2">
      <c r="A60" s="39" t="s">
        <v>64</v>
      </c>
      <c r="B60" s="28">
        <v>170</v>
      </c>
    </row>
    <row r="61" spans="1:2" ht="25.15" customHeight="1" x14ac:dyDescent="0.2">
      <c r="A61" s="39" t="s">
        <v>85</v>
      </c>
      <c r="B61" s="28">
        <v>1500</v>
      </c>
    </row>
    <row r="62" spans="1:2" ht="25.15" customHeight="1" x14ac:dyDescent="0.2">
      <c r="A62" s="39" t="s">
        <v>99</v>
      </c>
      <c r="B62" s="28">
        <v>300</v>
      </c>
    </row>
    <row r="63" spans="1:2" ht="25.15" customHeight="1" x14ac:dyDescent="0.2">
      <c r="A63" s="39" t="s">
        <v>98</v>
      </c>
      <c r="B63" s="28">
        <v>400</v>
      </c>
    </row>
    <row r="64" spans="1:2" ht="25.15" customHeight="1" x14ac:dyDescent="0.2">
      <c r="A64" s="39" t="s">
        <v>83</v>
      </c>
      <c r="B64" s="28">
        <v>500</v>
      </c>
    </row>
    <row r="65" spans="1:2" ht="25.15" customHeight="1" x14ac:dyDescent="0.2">
      <c r="A65" s="35" t="s">
        <v>192</v>
      </c>
      <c r="B65" s="55">
        <v>11745</v>
      </c>
    </row>
    <row r="66" spans="1:2" ht="25.15" customHeight="1" x14ac:dyDescent="0.2">
      <c r="A66" s="35" t="s">
        <v>206</v>
      </c>
      <c r="B66" s="31">
        <v>47</v>
      </c>
    </row>
    <row r="67" spans="1:2" ht="25.15" customHeight="1" x14ac:dyDescent="0.2">
      <c r="A67" s="38" t="s">
        <v>246</v>
      </c>
      <c r="B67" s="25">
        <v>5000</v>
      </c>
    </row>
    <row r="68" spans="1:2" ht="25.15" customHeight="1" x14ac:dyDescent="0.2">
      <c r="A68" s="35" t="s">
        <v>113</v>
      </c>
      <c r="B68" s="28">
        <v>350</v>
      </c>
    </row>
    <row r="69" spans="1:2" ht="25.15" customHeight="1" x14ac:dyDescent="0.2">
      <c r="A69" s="39" t="s">
        <v>100</v>
      </c>
      <c r="B69" s="28">
        <v>150</v>
      </c>
    </row>
    <row r="70" spans="1:2" ht="25.15" customHeight="1" x14ac:dyDescent="0.2">
      <c r="A70" s="35" t="s">
        <v>187</v>
      </c>
      <c r="B70" s="31">
        <v>300</v>
      </c>
    </row>
    <row r="71" spans="1:2" ht="25.15" customHeight="1" x14ac:dyDescent="0.2">
      <c r="A71" s="35" t="s">
        <v>257</v>
      </c>
      <c r="B71" s="31">
        <v>300</v>
      </c>
    </row>
    <row r="72" spans="1:2" ht="30" customHeight="1" x14ac:dyDescent="0.2">
      <c r="A72" s="39" t="s">
        <v>249</v>
      </c>
      <c r="B72" s="28">
        <v>2000</v>
      </c>
    </row>
    <row r="73" spans="1:2" ht="25.15" customHeight="1" x14ac:dyDescent="0.2">
      <c r="A73" s="39" t="s">
        <v>115</v>
      </c>
      <c r="B73" s="28">
        <v>2000</v>
      </c>
    </row>
    <row r="74" spans="1:2" ht="31.9" customHeight="1" x14ac:dyDescent="0.2">
      <c r="A74" s="35" t="s">
        <v>114</v>
      </c>
      <c r="B74" s="28">
        <v>2000</v>
      </c>
    </row>
    <row r="75" spans="1:2" ht="25.15" customHeight="1" x14ac:dyDescent="0.2">
      <c r="A75" s="35" t="s">
        <v>116</v>
      </c>
      <c r="B75" s="28">
        <v>1910</v>
      </c>
    </row>
    <row r="76" spans="1:2" ht="25.15" customHeight="1" x14ac:dyDescent="0.2">
      <c r="A76" s="35" t="s">
        <v>185</v>
      </c>
      <c r="B76" s="31">
        <v>4000</v>
      </c>
    </row>
    <row r="77" spans="1:2" ht="25.15" customHeight="1" x14ac:dyDescent="0.2">
      <c r="A77" s="39" t="s">
        <v>84</v>
      </c>
      <c r="B77" s="28">
        <v>140</v>
      </c>
    </row>
    <row r="78" spans="1:2" ht="25.15" customHeight="1" x14ac:dyDescent="0.2">
      <c r="A78" s="35" t="s">
        <v>119</v>
      </c>
      <c r="B78" s="28">
        <v>380</v>
      </c>
    </row>
    <row r="79" spans="1:2" ht="25.15" customHeight="1" x14ac:dyDescent="0.2">
      <c r="A79" s="35" t="s">
        <v>120</v>
      </c>
      <c r="B79" s="28">
        <v>380</v>
      </c>
    </row>
    <row r="80" spans="1:2" ht="25.15" customHeight="1" x14ac:dyDescent="0.2">
      <c r="A80" s="35" t="s">
        <v>44</v>
      </c>
      <c r="B80" s="27">
        <v>4160</v>
      </c>
    </row>
    <row r="81" spans="1:2" ht="25.15" customHeight="1" x14ac:dyDescent="0.2">
      <c r="A81" s="35" t="s">
        <v>184</v>
      </c>
      <c r="B81" s="31">
        <v>6440</v>
      </c>
    </row>
    <row r="82" spans="1:2" ht="25.15" customHeight="1" x14ac:dyDescent="0.2">
      <c r="A82" s="35" t="s">
        <v>131</v>
      </c>
      <c r="B82" s="29">
        <v>2000</v>
      </c>
    </row>
    <row r="83" spans="1:2" ht="25.15" customHeight="1" x14ac:dyDescent="0.2">
      <c r="A83" s="39" t="s">
        <v>93</v>
      </c>
      <c r="B83" s="28">
        <v>120</v>
      </c>
    </row>
    <row r="84" spans="1:2" ht="25.15" customHeight="1" x14ac:dyDescent="0.2">
      <c r="A84" s="39" t="s">
        <v>66</v>
      </c>
      <c r="B84" s="28">
        <v>50</v>
      </c>
    </row>
    <row r="85" spans="1:2" ht="25.15" customHeight="1" x14ac:dyDescent="0.2">
      <c r="A85" s="35" t="s">
        <v>201</v>
      </c>
      <c r="B85" s="31">
        <v>662.5</v>
      </c>
    </row>
    <row r="86" spans="1:2" ht="25.15" customHeight="1" x14ac:dyDescent="0.2">
      <c r="A86" s="35" t="s">
        <v>188</v>
      </c>
      <c r="B86" s="31">
        <v>400</v>
      </c>
    </row>
    <row r="87" spans="1:2" ht="25.15" customHeight="1" x14ac:dyDescent="0.2">
      <c r="A87" s="39" t="s">
        <v>72</v>
      </c>
      <c r="B87" s="28">
        <v>50</v>
      </c>
    </row>
    <row r="88" spans="1:2" ht="25.15" customHeight="1" x14ac:dyDescent="0.2">
      <c r="A88" s="39" t="s">
        <v>54</v>
      </c>
      <c r="B88" s="28">
        <v>70</v>
      </c>
    </row>
    <row r="89" spans="1:2" ht="25.15" customHeight="1" x14ac:dyDescent="0.2">
      <c r="A89" s="35" t="s">
        <v>177</v>
      </c>
      <c r="B89" s="31">
        <v>1340</v>
      </c>
    </row>
    <row r="90" spans="1:2" ht="25.15" customHeight="1" x14ac:dyDescent="0.2">
      <c r="A90" s="39" t="s">
        <v>101</v>
      </c>
      <c r="B90" s="28">
        <v>1500</v>
      </c>
    </row>
    <row r="91" spans="1:2" ht="25.15" customHeight="1" x14ac:dyDescent="0.2">
      <c r="A91" s="39" t="s">
        <v>51</v>
      </c>
      <c r="B91" s="28">
        <v>350</v>
      </c>
    </row>
    <row r="92" spans="1:2" ht="25.15" customHeight="1" x14ac:dyDescent="0.2">
      <c r="A92" s="39" t="s">
        <v>67</v>
      </c>
      <c r="B92" s="28">
        <v>50</v>
      </c>
    </row>
    <row r="93" spans="1:2" ht="25.15" customHeight="1" x14ac:dyDescent="0.2">
      <c r="A93" s="39" t="s">
        <v>69</v>
      </c>
      <c r="B93" s="28">
        <v>600</v>
      </c>
    </row>
    <row r="94" spans="1:2" ht="25.15" customHeight="1" x14ac:dyDescent="0.2">
      <c r="A94" s="39" t="s">
        <v>95</v>
      </c>
      <c r="B94" s="28">
        <v>30</v>
      </c>
    </row>
    <row r="95" spans="1:2" ht="25.15" customHeight="1" x14ac:dyDescent="0.2">
      <c r="A95" s="35" t="s">
        <v>181</v>
      </c>
      <c r="B95" s="31">
        <v>200</v>
      </c>
    </row>
    <row r="96" spans="1:2" ht="25.15" customHeight="1" x14ac:dyDescent="0.2">
      <c r="A96" s="39" t="s">
        <v>58</v>
      </c>
      <c r="B96" s="28">
        <v>40</v>
      </c>
    </row>
    <row r="97" spans="1:2" ht="25.15" customHeight="1" x14ac:dyDescent="0.2">
      <c r="A97" s="39" t="s">
        <v>57</v>
      </c>
      <c r="B97" s="28">
        <v>60</v>
      </c>
    </row>
    <row r="98" spans="1:2" ht="25.15" customHeight="1" x14ac:dyDescent="0.2">
      <c r="A98" s="39" t="s">
        <v>47</v>
      </c>
      <c r="B98" s="28">
        <v>200</v>
      </c>
    </row>
    <row r="99" spans="1:2" ht="25.15" customHeight="1" x14ac:dyDescent="0.2">
      <c r="A99" s="35" t="s">
        <v>186</v>
      </c>
      <c r="B99" s="31">
        <v>540</v>
      </c>
    </row>
    <row r="100" spans="1:2" ht="25.15" customHeight="1" x14ac:dyDescent="0.2">
      <c r="A100" s="33" t="s">
        <v>247</v>
      </c>
      <c r="B100" s="23">
        <v>87.3</v>
      </c>
    </row>
    <row r="101" spans="1:2" ht="25.15" customHeight="1" x14ac:dyDescent="0.2">
      <c r="A101" s="39" t="s">
        <v>82</v>
      </c>
      <c r="B101" s="28">
        <v>350</v>
      </c>
    </row>
    <row r="102" spans="1:2" ht="25.15" customHeight="1" x14ac:dyDescent="0.2">
      <c r="A102" s="35" t="s">
        <v>132</v>
      </c>
      <c r="B102" s="29">
        <v>500</v>
      </c>
    </row>
    <row r="103" spans="1:2" ht="25.15" customHeight="1" x14ac:dyDescent="0.2">
      <c r="A103" s="39" t="s">
        <v>103</v>
      </c>
      <c r="B103" s="28">
        <v>120</v>
      </c>
    </row>
    <row r="104" spans="1:2" ht="25.15" customHeight="1" x14ac:dyDescent="0.2">
      <c r="A104" s="35" t="s">
        <v>180</v>
      </c>
      <c r="B104" s="31">
        <f>30*15</f>
        <v>450</v>
      </c>
    </row>
    <row r="105" spans="1:2" ht="25.15" customHeight="1" x14ac:dyDescent="0.2">
      <c r="A105" s="39" t="s">
        <v>56</v>
      </c>
      <c r="B105" s="28">
        <v>230</v>
      </c>
    </row>
    <row r="106" spans="1:2" ht="25.15" customHeight="1" x14ac:dyDescent="0.2">
      <c r="A106" s="39" t="s">
        <v>90</v>
      </c>
      <c r="B106" s="28">
        <v>50</v>
      </c>
    </row>
    <row r="107" spans="1:2" ht="25.15" customHeight="1" x14ac:dyDescent="0.2">
      <c r="A107" s="33" t="s">
        <v>242</v>
      </c>
      <c r="B107" s="23">
        <v>4000</v>
      </c>
    </row>
    <row r="108" spans="1:2" ht="25.15" customHeight="1" x14ac:dyDescent="0.2">
      <c r="A108" s="39" t="s">
        <v>50</v>
      </c>
      <c r="B108" s="28">
        <v>200</v>
      </c>
    </row>
    <row r="109" spans="1:2" ht="25.15" customHeight="1" x14ac:dyDescent="0.2">
      <c r="A109" s="35" t="s">
        <v>45</v>
      </c>
      <c r="B109" s="27">
        <v>400</v>
      </c>
    </row>
    <row r="110" spans="1:2" ht="25.15" customHeight="1" x14ac:dyDescent="0.2">
      <c r="A110" s="39" t="s">
        <v>102</v>
      </c>
      <c r="B110" s="28">
        <v>500</v>
      </c>
    </row>
    <row r="111" spans="1:2" ht="25.15" customHeight="1" x14ac:dyDescent="0.2">
      <c r="A111" s="50" t="s">
        <v>215</v>
      </c>
      <c r="B111" s="42">
        <f>SUM(B112:B113)</f>
        <v>67000</v>
      </c>
    </row>
    <row r="112" spans="1:2" ht="25.15" customHeight="1" x14ac:dyDescent="0.2">
      <c r="A112" s="35" t="s">
        <v>151</v>
      </c>
      <c r="B112" s="55">
        <v>57000</v>
      </c>
    </row>
    <row r="113" spans="1:4" ht="25.15" customHeight="1" x14ac:dyDescent="0.2">
      <c r="A113" s="36" t="s">
        <v>190</v>
      </c>
      <c r="B113" s="55">
        <v>10000</v>
      </c>
    </row>
    <row r="114" spans="1:4" ht="25.15" customHeight="1" x14ac:dyDescent="0.2">
      <c r="A114" s="50" t="s">
        <v>220</v>
      </c>
      <c r="B114" s="42">
        <f>SUM(B115)</f>
        <v>8000000</v>
      </c>
    </row>
    <row r="115" spans="1:4" ht="25.15" customHeight="1" x14ac:dyDescent="0.2">
      <c r="A115" s="35" t="s">
        <v>226</v>
      </c>
      <c r="B115" s="26">
        <v>8000000</v>
      </c>
    </row>
    <row r="116" spans="1:4" ht="25.15" customHeight="1" x14ac:dyDescent="0.2">
      <c r="A116" s="50" t="s">
        <v>216</v>
      </c>
      <c r="B116" s="42">
        <f>SUM(B117:B119)</f>
        <v>1210178.3999999999</v>
      </c>
    </row>
    <row r="117" spans="1:4" ht="25.15" customHeight="1" x14ac:dyDescent="0.2">
      <c r="A117" s="36" t="s">
        <v>227</v>
      </c>
      <c r="B117" s="30">
        <v>192756</v>
      </c>
    </row>
    <row r="118" spans="1:4" ht="32.450000000000003" customHeight="1" x14ac:dyDescent="0.2">
      <c r="A118" s="35" t="s">
        <v>228</v>
      </c>
      <c r="B118" s="29">
        <v>285422.40000000002</v>
      </c>
    </row>
    <row r="119" spans="1:4" ht="32.450000000000003" customHeight="1" x14ac:dyDescent="0.2">
      <c r="A119" s="40" t="s">
        <v>198</v>
      </c>
      <c r="B119" s="53">
        <v>732000</v>
      </c>
    </row>
    <row r="120" spans="1:4" ht="25.15" customHeight="1" x14ac:dyDescent="0.2">
      <c r="A120" s="50" t="s">
        <v>213</v>
      </c>
      <c r="B120" s="42">
        <f>SUM(B121:B143)</f>
        <v>3486419.89</v>
      </c>
    </row>
    <row r="121" spans="1:4" ht="25.15" customHeight="1" x14ac:dyDescent="0.2">
      <c r="A121" s="33" t="s">
        <v>41</v>
      </c>
      <c r="B121" s="26">
        <v>20000</v>
      </c>
    </row>
    <row r="122" spans="1:4" ht="25.15" customHeight="1" x14ac:dyDescent="0.2">
      <c r="A122" s="33" t="s">
        <v>34</v>
      </c>
      <c r="B122" s="26">
        <v>5000</v>
      </c>
      <c r="D122" s="54"/>
    </row>
    <row r="123" spans="1:4" ht="25.15" customHeight="1" x14ac:dyDescent="0.2">
      <c r="A123" s="33" t="s">
        <v>255</v>
      </c>
      <c r="B123" s="26">
        <v>5000</v>
      </c>
      <c r="D123" s="54"/>
    </row>
    <row r="124" spans="1:4" ht="25.15" customHeight="1" x14ac:dyDescent="0.2">
      <c r="A124" s="33" t="s">
        <v>42</v>
      </c>
      <c r="B124" s="26">
        <v>2820</v>
      </c>
    </row>
    <row r="125" spans="1:4" ht="25.15" customHeight="1" x14ac:dyDescent="0.2">
      <c r="A125" s="60" t="s">
        <v>111</v>
      </c>
      <c r="B125" s="24">
        <v>5000</v>
      </c>
    </row>
    <row r="126" spans="1:4" ht="25.15" customHeight="1" x14ac:dyDescent="0.2">
      <c r="A126" s="60" t="s">
        <v>43</v>
      </c>
      <c r="B126" s="24">
        <v>14750</v>
      </c>
    </row>
    <row r="127" spans="1:4" ht="25.15" customHeight="1" x14ac:dyDescent="0.2">
      <c r="A127" s="61" t="s">
        <v>256</v>
      </c>
      <c r="B127" s="23">
        <v>21600</v>
      </c>
    </row>
    <row r="128" spans="1:4" ht="25.15" customHeight="1" x14ac:dyDescent="0.2">
      <c r="A128" s="62" t="s">
        <v>152</v>
      </c>
      <c r="B128" s="56">
        <v>180987</v>
      </c>
    </row>
    <row r="129" spans="1:4" ht="25.15" customHeight="1" x14ac:dyDescent="0.2">
      <c r="A129" s="35" t="s">
        <v>229</v>
      </c>
      <c r="B129" s="56">
        <v>20000</v>
      </c>
    </row>
    <row r="130" spans="1:4" ht="25.15" customHeight="1" x14ac:dyDescent="0.2">
      <c r="A130" s="35" t="s">
        <v>230</v>
      </c>
      <c r="B130" s="56">
        <v>840</v>
      </c>
    </row>
    <row r="131" spans="1:4" ht="25.15" customHeight="1" x14ac:dyDescent="0.2">
      <c r="A131" s="35" t="s">
        <v>231</v>
      </c>
      <c r="B131" s="56">
        <v>5000</v>
      </c>
    </row>
    <row r="132" spans="1:4" ht="25.15" customHeight="1" x14ac:dyDescent="0.2">
      <c r="A132" s="36" t="s">
        <v>153</v>
      </c>
      <c r="B132" s="56">
        <v>42000</v>
      </c>
    </row>
    <row r="133" spans="1:4" ht="25.15" customHeight="1" x14ac:dyDescent="0.2">
      <c r="A133" s="35" t="s">
        <v>191</v>
      </c>
      <c r="B133" s="56">
        <v>6264</v>
      </c>
    </row>
    <row r="134" spans="1:4" ht="25.15" customHeight="1" x14ac:dyDescent="0.2">
      <c r="A134" s="35" t="s">
        <v>232</v>
      </c>
      <c r="B134" s="56">
        <v>1029</v>
      </c>
    </row>
    <row r="135" spans="1:4" ht="25.15" customHeight="1" x14ac:dyDescent="0.2">
      <c r="A135" s="36" t="s">
        <v>155</v>
      </c>
      <c r="B135" s="56">
        <v>35922.89</v>
      </c>
    </row>
    <row r="136" spans="1:4" ht="25.15" customHeight="1" x14ac:dyDescent="0.2">
      <c r="A136" s="35" t="s">
        <v>156</v>
      </c>
      <c r="B136" s="56">
        <v>2254.16</v>
      </c>
    </row>
    <row r="137" spans="1:4" ht="25.15" customHeight="1" x14ac:dyDescent="0.2">
      <c r="A137" s="35" t="s">
        <v>194</v>
      </c>
      <c r="B137" s="56">
        <v>1188</v>
      </c>
    </row>
    <row r="138" spans="1:4" ht="25.15" customHeight="1" x14ac:dyDescent="0.2">
      <c r="A138" s="35" t="s">
        <v>197</v>
      </c>
      <c r="B138" s="56">
        <v>300</v>
      </c>
    </row>
    <row r="139" spans="1:4" ht="25.15" customHeight="1" x14ac:dyDescent="0.2">
      <c r="A139" s="35" t="s">
        <v>159</v>
      </c>
      <c r="B139" s="53">
        <v>6464.84</v>
      </c>
    </row>
    <row r="140" spans="1:4" ht="25.15" customHeight="1" x14ac:dyDescent="0.2">
      <c r="A140" s="35" t="s">
        <v>208</v>
      </c>
      <c r="B140" s="53">
        <v>60000</v>
      </c>
    </row>
    <row r="141" spans="1:4" ht="25.15" customHeight="1" x14ac:dyDescent="0.2">
      <c r="A141" s="35" t="s">
        <v>209</v>
      </c>
      <c r="B141" s="53">
        <v>20000</v>
      </c>
    </row>
    <row r="142" spans="1:4" ht="25.15" customHeight="1" x14ac:dyDescent="0.2">
      <c r="A142" s="35" t="s">
        <v>236</v>
      </c>
      <c r="B142" s="53">
        <v>3000000</v>
      </c>
    </row>
    <row r="143" spans="1:4" ht="25.15" customHeight="1" x14ac:dyDescent="0.2">
      <c r="A143" s="57" t="s">
        <v>237</v>
      </c>
      <c r="B143" s="53">
        <v>30000</v>
      </c>
      <c r="C143" s="58"/>
      <c r="D143" s="59"/>
    </row>
    <row r="144" spans="1:4" ht="25.15" customHeight="1" x14ac:dyDescent="0.2">
      <c r="A144" s="50" t="s">
        <v>223</v>
      </c>
      <c r="B144" s="42">
        <f>B145</f>
        <v>24300</v>
      </c>
    </row>
    <row r="145" spans="1:2" ht="25.15" customHeight="1" x14ac:dyDescent="0.2">
      <c r="A145" s="35" t="s">
        <v>149</v>
      </c>
      <c r="B145" s="55">
        <v>24300</v>
      </c>
    </row>
    <row r="146" spans="1:2" ht="25.15" customHeight="1" x14ac:dyDescent="0.2">
      <c r="A146" s="51" t="s">
        <v>221</v>
      </c>
      <c r="B146" s="43">
        <f>SUM(B147:B148)</f>
        <v>15000</v>
      </c>
    </row>
    <row r="147" spans="1:2" ht="25.15" customHeight="1" x14ac:dyDescent="0.2">
      <c r="A147" s="35" t="s">
        <v>234</v>
      </c>
      <c r="B147" s="55">
        <v>8000</v>
      </c>
    </row>
    <row r="148" spans="1:2" ht="25.15" customHeight="1" x14ac:dyDescent="0.2">
      <c r="A148" s="35" t="s">
        <v>222</v>
      </c>
      <c r="B148" s="55">
        <v>7000</v>
      </c>
    </row>
    <row r="149" spans="1:2" ht="25.15" customHeight="1" x14ac:dyDescent="0.2">
      <c r="A149" s="51" t="s">
        <v>219</v>
      </c>
      <c r="B149" s="43">
        <f>B150</f>
        <v>37000</v>
      </c>
    </row>
    <row r="150" spans="1:2" ht="25.15" customHeight="1" x14ac:dyDescent="0.2">
      <c r="A150" s="35" t="s">
        <v>235</v>
      </c>
      <c r="B150" s="55">
        <v>37000</v>
      </c>
    </row>
    <row r="151" spans="1:2" ht="25.15" customHeight="1" x14ac:dyDescent="0.2">
      <c r="A151" s="51" t="s">
        <v>214</v>
      </c>
      <c r="B151" s="43">
        <f>B152</f>
        <v>5000</v>
      </c>
    </row>
    <row r="152" spans="1:2" ht="25.15" customHeight="1" x14ac:dyDescent="0.2">
      <c r="A152" s="35" t="s">
        <v>196</v>
      </c>
      <c r="B152" s="55">
        <v>5000</v>
      </c>
    </row>
    <row r="153" spans="1:2" ht="25.15" customHeight="1" x14ac:dyDescent="0.2">
      <c r="A153" s="50" t="s">
        <v>224</v>
      </c>
      <c r="B153" s="44">
        <f>SUM(B154:B158)</f>
        <v>1282259.44</v>
      </c>
    </row>
    <row r="154" spans="1:2" ht="25.15" customHeight="1" x14ac:dyDescent="0.2">
      <c r="A154" s="40" t="s">
        <v>127</v>
      </c>
      <c r="B154" s="31">
        <v>1260979.44</v>
      </c>
    </row>
    <row r="155" spans="1:2" ht="25.15" customHeight="1" x14ac:dyDescent="0.2">
      <c r="A155" s="35" t="s">
        <v>135</v>
      </c>
      <c r="B155" s="29">
        <v>4500</v>
      </c>
    </row>
    <row r="156" spans="1:2" ht="25.15" customHeight="1" x14ac:dyDescent="0.2">
      <c r="A156" s="35" t="s">
        <v>138</v>
      </c>
      <c r="B156" s="29">
        <v>2280</v>
      </c>
    </row>
    <row r="157" spans="1:2" ht="25.15" customHeight="1" x14ac:dyDescent="0.2">
      <c r="A157" s="35" t="s">
        <v>137</v>
      </c>
      <c r="B157" s="29">
        <v>500</v>
      </c>
    </row>
    <row r="158" spans="1:2" ht="25.15" customHeight="1" x14ac:dyDescent="0.2">
      <c r="A158" s="35" t="s">
        <v>140</v>
      </c>
      <c r="B158" s="29">
        <v>14000</v>
      </c>
    </row>
    <row r="159" spans="1:2" ht="25.15" customHeight="1" x14ac:dyDescent="0.2">
      <c r="A159" s="51" t="s">
        <v>217</v>
      </c>
      <c r="B159" s="43">
        <f>B160</f>
        <v>500000</v>
      </c>
    </row>
    <row r="160" spans="1:2" ht="25.15" customHeight="1" x14ac:dyDescent="0.2">
      <c r="A160" s="35" t="s">
        <v>139</v>
      </c>
      <c r="B160" s="29">
        <v>500000</v>
      </c>
    </row>
    <row r="161" spans="1:2" ht="31.15" customHeight="1" x14ac:dyDescent="0.2">
      <c r="A161" s="35" t="s">
        <v>233</v>
      </c>
      <c r="B161" s="45">
        <v>0</v>
      </c>
    </row>
    <row r="162" spans="1:2" ht="25.15" customHeight="1" x14ac:dyDescent="0.2">
      <c r="A162" s="50" t="s">
        <v>218</v>
      </c>
      <c r="B162" s="42">
        <f>SUM(B163:B180)</f>
        <v>144960</v>
      </c>
    </row>
    <row r="163" spans="1:2" ht="25.15" customHeight="1" x14ac:dyDescent="0.2">
      <c r="A163" s="65" t="s">
        <v>250</v>
      </c>
      <c r="B163" s="26">
        <v>3200</v>
      </c>
    </row>
    <row r="164" spans="1:2" ht="25.15" customHeight="1" x14ac:dyDescent="0.2">
      <c r="A164" s="39" t="s">
        <v>80</v>
      </c>
      <c r="B164" s="28">
        <v>500</v>
      </c>
    </row>
    <row r="165" spans="1:2" ht="25.15" customHeight="1" x14ac:dyDescent="0.2">
      <c r="A165" s="39" t="s">
        <v>79</v>
      </c>
      <c r="B165" s="28">
        <v>1500</v>
      </c>
    </row>
    <row r="166" spans="1:2" ht="25.15" customHeight="1" x14ac:dyDescent="0.2">
      <c r="A166" s="39" t="s">
        <v>81</v>
      </c>
      <c r="B166" s="28">
        <v>900</v>
      </c>
    </row>
    <row r="167" spans="1:2" ht="25.15" customHeight="1" x14ac:dyDescent="0.2">
      <c r="A167" s="35" t="s">
        <v>133</v>
      </c>
      <c r="B167" s="29">
        <v>1600</v>
      </c>
    </row>
    <row r="168" spans="1:2" ht="25.15" customHeight="1" x14ac:dyDescent="0.2">
      <c r="A168" s="39" t="s">
        <v>78</v>
      </c>
      <c r="B168" s="28">
        <v>14000</v>
      </c>
    </row>
    <row r="169" spans="1:2" ht="25.15" customHeight="1" x14ac:dyDescent="0.2">
      <c r="A169" s="33" t="s">
        <v>251</v>
      </c>
      <c r="B169" s="26">
        <v>1120</v>
      </c>
    </row>
    <row r="170" spans="1:2" ht="25.15" customHeight="1" x14ac:dyDescent="0.2">
      <c r="A170" s="35" t="s">
        <v>134</v>
      </c>
      <c r="B170" s="29">
        <v>30000</v>
      </c>
    </row>
    <row r="171" spans="1:2" ht="25.15" customHeight="1" x14ac:dyDescent="0.2">
      <c r="A171" s="35" t="s">
        <v>130</v>
      </c>
      <c r="B171" s="29">
        <v>3500</v>
      </c>
    </row>
    <row r="172" spans="1:2" ht="25.15" customHeight="1" x14ac:dyDescent="0.2">
      <c r="A172" s="39" t="s">
        <v>108</v>
      </c>
      <c r="B172" s="28">
        <v>1300</v>
      </c>
    </row>
    <row r="173" spans="1:2" ht="25.15" customHeight="1" x14ac:dyDescent="0.2">
      <c r="A173" s="33" t="s">
        <v>252</v>
      </c>
      <c r="B173" s="26">
        <v>400</v>
      </c>
    </row>
    <row r="174" spans="1:2" ht="25.15" customHeight="1" x14ac:dyDescent="0.2">
      <c r="A174" s="34" t="s">
        <v>254</v>
      </c>
      <c r="B174" s="24">
        <v>42000</v>
      </c>
    </row>
    <row r="175" spans="1:2" ht="25.15" customHeight="1" x14ac:dyDescent="0.2">
      <c r="A175" s="39" t="s">
        <v>77</v>
      </c>
      <c r="B175" s="28">
        <v>14000</v>
      </c>
    </row>
    <row r="176" spans="1:2" ht="25.15" customHeight="1" x14ac:dyDescent="0.2">
      <c r="A176" s="39" t="s">
        <v>76</v>
      </c>
      <c r="B176" s="28">
        <v>240</v>
      </c>
    </row>
    <row r="177" spans="1:2" ht="25.15" customHeight="1" x14ac:dyDescent="0.2">
      <c r="A177" s="35" t="s">
        <v>136</v>
      </c>
      <c r="B177" s="29">
        <v>16000</v>
      </c>
    </row>
    <row r="178" spans="1:2" ht="25.15" customHeight="1" x14ac:dyDescent="0.2">
      <c r="A178" s="39" t="s">
        <v>107</v>
      </c>
      <c r="B178" s="28">
        <v>5000</v>
      </c>
    </row>
    <row r="179" spans="1:2" ht="25.15" customHeight="1" x14ac:dyDescent="0.2">
      <c r="A179" s="34" t="s">
        <v>253</v>
      </c>
      <c r="B179" s="46">
        <v>7200</v>
      </c>
    </row>
    <row r="180" spans="1:2" ht="25.15" customHeight="1" x14ac:dyDescent="0.2">
      <c r="A180" s="35" t="s">
        <v>129</v>
      </c>
      <c r="B180" s="29">
        <v>2500</v>
      </c>
    </row>
  </sheetData>
  <sortState xmlns:xlrd2="http://schemas.microsoft.com/office/spreadsheetml/2017/richdata2" ref="A163:B180">
    <sortCondition ref="A163:A18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703125" defaultRowHeight="15.75" customHeight="1" x14ac:dyDescent="0.2"/>
  <cols>
    <col min="1" max="1" width="16" customWidth="1"/>
    <col min="2" max="2" width="19.42578125" customWidth="1"/>
  </cols>
  <sheetData>
    <row r="1" spans="1:2" ht="30" x14ac:dyDescent="0.25">
      <c r="A1" s="1" t="s">
        <v>0</v>
      </c>
      <c r="B1" s="1" t="s">
        <v>24</v>
      </c>
    </row>
    <row r="2" spans="1:2" ht="12.75" x14ac:dyDescent="0.2">
      <c r="A2" s="13" t="s">
        <v>11</v>
      </c>
      <c r="B2" s="13" t="s">
        <v>14</v>
      </c>
    </row>
    <row r="3" spans="1:2" ht="12.75" x14ac:dyDescent="0.2">
      <c r="A3" s="13" t="s">
        <v>2</v>
      </c>
      <c r="B3" s="2" t="s">
        <v>15</v>
      </c>
    </row>
    <row r="4" spans="1:2" ht="12.75" x14ac:dyDescent="0.2">
      <c r="A4" s="13" t="s">
        <v>29</v>
      </c>
      <c r="B4" s="2" t="s">
        <v>16</v>
      </c>
    </row>
    <row r="5" spans="1:2" ht="12.75" x14ac:dyDescent="0.2"/>
    <row r="6" spans="1:2" ht="12.75" x14ac:dyDescent="0.2"/>
    <row r="7" spans="1:2" ht="12.75" x14ac:dyDescent="0.2"/>
    <row r="8" spans="1:2" ht="12.75" x14ac:dyDescent="0.2"/>
    <row r="9" spans="1:2" ht="12.75" x14ac:dyDescent="0.2"/>
    <row r="10" spans="1:2" ht="12.75" x14ac:dyDescent="0.2"/>
    <row r="11" spans="1:2" ht="12.75" x14ac:dyDescent="0.2"/>
    <row r="12" spans="1:2" ht="12.75" x14ac:dyDescent="0.2"/>
    <row r="13" spans="1:2" ht="12.75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10928-107D-42E0-ACA3-C9B472DD3A44}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15" t="str">
        <f>IFERROR(IF(INDEX(#REF!,MATCH(LEFT(PCA!#REF!,6),#REF!,0))&lt;&gt;"",INDEX(#REF!,MATCH(LEFT(PCA!#REF!,6),#REF!,0)),""),"")</f>
        <v/>
      </c>
    </row>
    <row r="2" spans="1:1" x14ac:dyDescent="0.2">
      <c r="A2" s="15" t="str">
        <f>IFERROR(IF(INDEX(#REF!,MATCH(LEFT(PCA!#REF!,6),#REF!,0))&lt;&gt;"",INDEX(#REF!,MATCH(LEFT(PCA!#REF!,6),#REF!,0)),""),"")</f>
        <v/>
      </c>
    </row>
    <row r="3" spans="1:1" x14ac:dyDescent="0.2">
      <c r="A3" s="15" t="str">
        <f>IFERROR(IF(INDEX(#REF!,MATCH(LEFT(PCA!#REF!,6),#REF!,0))&lt;&gt;"",INDEX(#REF!,MATCH(LEFT(PCA!#REF!,6),#REF!,0)),""),"")</f>
        <v/>
      </c>
    </row>
    <row r="4" spans="1:1" x14ac:dyDescent="0.2">
      <c r="A4" s="15" t="str">
        <f>IFERROR(IF(INDEX(#REF!,MATCH(LEFT(PCA!#REF!,6),#REF!,0))&lt;&gt;"",INDEX(#REF!,MATCH(LEFT(PCA!#REF!,6),#REF!,0)),""),"")</f>
        <v/>
      </c>
    </row>
    <row r="5" spans="1:1" x14ac:dyDescent="0.2">
      <c r="A5" s="15" t="str">
        <f>IFERROR(IF(INDEX(#REF!,MATCH(LEFT(PCA!#REF!,6),#REF!,0))&lt;&gt;"",INDEX(#REF!,MATCH(LEFT(PCA!#REF!,6),#REF!,0)),""),"")</f>
        <v/>
      </c>
    </row>
    <row r="6" spans="1:1" x14ac:dyDescent="0.2">
      <c r="A6" s="15" t="str">
        <f>IFERROR(IF(INDEX(#REF!,MATCH(LEFT(PCA!#REF!,6),#REF!,0))&lt;&gt;"",INDEX(#REF!,MATCH(LEFT(PCA!#REF!,6),#REF!,0)),""),"")</f>
        <v/>
      </c>
    </row>
    <row r="7" spans="1:1" x14ac:dyDescent="0.2">
      <c r="A7" s="15" t="str">
        <f>IFERROR(IF(INDEX(#REF!,MATCH(LEFT(PCA!#REF!,6),#REF!,0))&lt;&gt;"",INDEX(#REF!,MATCH(LEFT(PCA!#REF!,6),#REF!,0)),""),"")</f>
        <v/>
      </c>
    </row>
    <row r="8" spans="1:1" x14ac:dyDescent="0.2">
      <c r="A8" s="15" t="str">
        <f>IFERROR(IF(INDEX(#REF!,MATCH(LEFT(PCA!#REF!,6),#REF!,0))&lt;&gt;"",INDEX(#REF!,MATCH(LEFT(PCA!#REF!,6),#REF!,0)),""),"")</f>
        <v/>
      </c>
    </row>
    <row r="9" spans="1:1" x14ac:dyDescent="0.2">
      <c r="A9" s="15" t="str">
        <f>IFERROR(IF(INDEX(#REF!,MATCH(LEFT(PCA!#REF!,6),#REF!,0))&lt;&gt;"",INDEX(#REF!,MATCH(LEFT(PCA!#REF!,6),#REF!,0)),""),"")</f>
        <v/>
      </c>
    </row>
    <row r="10" spans="1:1" x14ac:dyDescent="0.2">
      <c r="A10" s="15" t="str">
        <f>IFERROR(IF(INDEX(#REF!,MATCH(LEFT(PCA!#REF!,6),#REF!,0))&lt;&gt;"",INDEX(#REF!,MATCH(LEFT(PCA!#REF!,6),#REF!,0)),""),"")</f>
        <v/>
      </c>
    </row>
    <row r="11" spans="1:1" x14ac:dyDescent="0.2">
      <c r="A11" s="15" t="str">
        <f>IFERROR(IF(INDEX(#REF!,MATCH(LEFT(PCA!#REF!,6),#REF!,0))&lt;&gt;"",INDEX(#REF!,MATCH(LEFT(PCA!#REF!,6),#REF!,0)),""),"")</f>
        <v/>
      </c>
    </row>
    <row r="12" spans="1:1" x14ac:dyDescent="0.2">
      <c r="A12" s="15" t="str">
        <f>IFERROR(IF(INDEX(#REF!,MATCH(LEFT(PCA!#REF!,6),#REF!,0))&lt;&gt;"",INDEX(#REF!,MATCH(LEFT(PCA!#REF!,6),#REF!,0)),""),"")</f>
        <v/>
      </c>
    </row>
    <row r="13" spans="1:1" x14ac:dyDescent="0.2">
      <c r="A13" s="15" t="str">
        <f>IFERROR(IF(INDEX(#REF!,MATCH(LEFT(PCA!#REF!,6),#REF!,0))&lt;&gt;"",INDEX(#REF!,MATCH(LEFT(PCA!#REF!,6),#REF!,0)),""),"")</f>
        <v/>
      </c>
    </row>
    <row r="14" spans="1:1" x14ac:dyDescent="0.2">
      <c r="A14" s="15" t="str">
        <f>IFERROR(IF(INDEX(#REF!,MATCH(LEFT(PCA!#REF!,6),#REF!,0))&lt;&gt;"",INDEX(#REF!,MATCH(LEFT(PCA!#REF!,6),#REF!,0)),""),"")</f>
        <v/>
      </c>
    </row>
    <row r="15" spans="1:1" x14ac:dyDescent="0.2">
      <c r="A15" s="15" t="str">
        <f>IFERROR(IF(INDEX(#REF!,MATCH(LEFT(PCA!#REF!,6),#REF!,0))&lt;&gt;"",INDEX(#REF!,MATCH(LEFT(PCA!#REF!,6),#REF!,0)),""),"")</f>
        <v/>
      </c>
    </row>
    <row r="16" spans="1:1" x14ac:dyDescent="0.2">
      <c r="A16" s="15" t="str">
        <f>IFERROR(IF(INDEX(#REF!,MATCH(LEFT(PCA!#REF!,6),#REF!,0))&lt;&gt;"",INDEX(#REF!,MATCH(LEFT(PCA!#REF!,6),#REF!,0)),""),"")</f>
        <v/>
      </c>
    </row>
    <row r="17" spans="1:1" x14ac:dyDescent="0.2">
      <c r="A17" s="15" t="str">
        <f>IFERROR(IF(INDEX(#REF!,MATCH(LEFT(PCA!#REF!,6),#REF!,0))&lt;&gt;"",INDEX(#REF!,MATCH(LEFT(PCA!#REF!,6),#REF!,0)),""),"")</f>
        <v/>
      </c>
    </row>
    <row r="18" spans="1:1" x14ac:dyDescent="0.2">
      <c r="A18" s="15" t="str">
        <f>IFERROR(IF(INDEX(#REF!,MATCH(LEFT(PCA!#REF!,6),#REF!,0))&lt;&gt;"",INDEX(#REF!,MATCH(LEFT(PCA!#REF!,6),#REF!,0)),""),"")</f>
        <v/>
      </c>
    </row>
    <row r="19" spans="1:1" x14ac:dyDescent="0.2">
      <c r="A19" s="15" t="str">
        <f>IFERROR(IF(INDEX(#REF!,MATCH(LEFT(PCA!#REF!,6),#REF!,0))&lt;&gt;"",INDEX(#REF!,MATCH(LEFT(PCA!#REF!,6),#REF!,0)),""),"")</f>
        <v/>
      </c>
    </row>
    <row r="20" spans="1:1" x14ac:dyDescent="0.2">
      <c r="A20" s="15" t="str">
        <f>IFERROR(IF(INDEX(#REF!,MATCH(LEFT(PCA!#REF!,6),#REF!,0))&lt;&gt;"",INDEX(#REF!,MATCH(LEFT(PCA!#REF!,6),#REF!,0)),""),"")</f>
        <v/>
      </c>
    </row>
    <row r="21" spans="1:1" x14ac:dyDescent="0.2">
      <c r="A21" s="15" t="str">
        <f>IFERROR(IF(INDEX(#REF!,MATCH(LEFT(PCA!#REF!,6),#REF!,0))&lt;&gt;"",INDEX(#REF!,MATCH(LEFT(PCA!#REF!,6),#REF!,0)),""),"")</f>
        <v/>
      </c>
    </row>
    <row r="22" spans="1:1" x14ac:dyDescent="0.2">
      <c r="A22" s="15" t="str">
        <f>IFERROR(IF(INDEX(#REF!,MATCH(LEFT(PCA!#REF!,6),#REF!,0))&lt;&gt;"",INDEX(#REF!,MATCH(LEFT(PCA!#REF!,6),#REF!,0)),""),"")</f>
        <v/>
      </c>
    </row>
    <row r="23" spans="1:1" x14ac:dyDescent="0.2">
      <c r="A23" s="15" t="str">
        <f>IFERROR(IF(INDEX(#REF!,MATCH(LEFT(PCA!#REF!,6),#REF!,0))&lt;&gt;"",INDEX(#REF!,MATCH(LEFT(PCA!#REF!,6),#REF!,0)),""),"")</f>
        <v/>
      </c>
    </row>
    <row r="24" spans="1:1" x14ac:dyDescent="0.2">
      <c r="A24" s="15" t="str">
        <f>IFERROR(IF(INDEX(#REF!,MATCH(LEFT(PCA!#REF!,6),#REF!,0))&lt;&gt;"",INDEX(#REF!,MATCH(LEFT(PCA!#REF!,6),#REF!,0)),""),"")</f>
        <v/>
      </c>
    </row>
    <row r="25" spans="1:1" x14ac:dyDescent="0.2">
      <c r="A25" s="15" t="str">
        <f>IFERROR(IF(INDEX(#REF!,MATCH(LEFT(PCA!#REF!,6),#REF!,0))&lt;&gt;"",INDEX(#REF!,MATCH(LEFT(PCA!#REF!,6),#REF!,0)),""),"")</f>
        <v/>
      </c>
    </row>
    <row r="26" spans="1:1" x14ac:dyDescent="0.2">
      <c r="A26" s="15" t="str">
        <f>IFERROR(IF(INDEX(#REF!,MATCH(LEFT(PCA!#REF!,6),#REF!,0))&lt;&gt;"",INDEX(#REF!,MATCH(LEFT(PCA!#REF!,6),#REF!,0)),""),"")</f>
        <v/>
      </c>
    </row>
    <row r="27" spans="1:1" x14ac:dyDescent="0.2">
      <c r="A27" s="15" t="str">
        <f>IFERROR(IF(INDEX(#REF!,MATCH(LEFT(PCA!#REF!,6),#REF!,0))&lt;&gt;"",INDEX(#REF!,MATCH(LEFT(PCA!#REF!,6),#REF!,0)),""),"")</f>
        <v/>
      </c>
    </row>
    <row r="28" spans="1:1" x14ac:dyDescent="0.2">
      <c r="A28" s="15" t="str">
        <f>IFERROR(IF(INDEX(#REF!,MATCH(LEFT(PCA!#REF!,6),#REF!,0))&lt;&gt;"",INDEX(#REF!,MATCH(LEFT(PCA!#REF!,6),#REF!,0)),""),"")</f>
        <v/>
      </c>
    </row>
    <row r="29" spans="1:1" x14ac:dyDescent="0.2">
      <c r="A29" s="15" t="str">
        <f>IFERROR(IF(INDEX(#REF!,MATCH(LEFT(PCA!#REF!,6),#REF!,0))&lt;&gt;"",INDEX(#REF!,MATCH(LEFT(PCA!#REF!,6),#REF!,0)),""),"")</f>
        <v/>
      </c>
    </row>
    <row r="30" spans="1:1" x14ac:dyDescent="0.2">
      <c r="A30" s="15" t="str">
        <f>IFERROR(IF(INDEX(#REF!,MATCH(LEFT(PCA!#REF!,6),#REF!,0))&lt;&gt;"",INDEX(#REF!,MATCH(LEFT(PCA!#REF!,6),#REF!,0)),""),"")</f>
        <v/>
      </c>
    </row>
    <row r="31" spans="1:1" x14ac:dyDescent="0.2">
      <c r="A31" s="15" t="str">
        <f>IFERROR(IF(INDEX(#REF!,MATCH(LEFT(PCA!#REF!,6),#REF!,0))&lt;&gt;"",INDEX(#REF!,MATCH(LEFT(PCA!#REF!,6),#REF!,0)),""),"")</f>
        <v/>
      </c>
    </row>
    <row r="32" spans="1:1" x14ac:dyDescent="0.2">
      <c r="A32" s="15" t="str">
        <f>IFERROR(IF(INDEX(#REF!,MATCH(LEFT(PCA!#REF!,6),#REF!,0))&lt;&gt;"",INDEX(#REF!,MATCH(LEFT(PCA!#REF!,6),#REF!,0)),""),"")</f>
        <v/>
      </c>
    </row>
    <row r="33" spans="1:1" x14ac:dyDescent="0.2">
      <c r="A33" s="15" t="str">
        <f>IFERROR(IF(INDEX(#REF!,MATCH(LEFT(PCA!#REF!,6),#REF!,0))&lt;&gt;"",INDEX(#REF!,MATCH(LEFT(PCA!#REF!,6),#REF!,0)),""),"")</f>
        <v/>
      </c>
    </row>
    <row r="34" spans="1:1" x14ac:dyDescent="0.2">
      <c r="A34" s="15" t="str">
        <f>IFERROR(IF(INDEX(#REF!,MATCH(LEFT(PCA!#REF!,6),#REF!,0))&lt;&gt;"",INDEX(#REF!,MATCH(LEFT(PCA!#REF!,6),#REF!,0)),""),"")</f>
        <v/>
      </c>
    </row>
    <row r="35" spans="1:1" x14ac:dyDescent="0.2">
      <c r="A35" s="15" t="str">
        <f>IFERROR(IF(INDEX(#REF!,MATCH(LEFT(PCA!#REF!,6),#REF!,0))&lt;&gt;"",INDEX(#REF!,MATCH(LEFT(PCA!#REF!,6),#REF!,0)),""),"")</f>
        <v/>
      </c>
    </row>
    <row r="36" spans="1:1" x14ac:dyDescent="0.2">
      <c r="A36" s="15" t="str">
        <f>IFERROR(IF(INDEX(#REF!,MATCH(LEFT(PCA!#REF!,6),#REF!,0))&lt;&gt;"",INDEX(#REF!,MATCH(LEFT(PCA!#REF!,6),#REF!,0)),""),"")</f>
        <v/>
      </c>
    </row>
    <row r="37" spans="1:1" x14ac:dyDescent="0.2">
      <c r="A37" s="15" t="str">
        <f>IFERROR(IF(INDEX(#REF!,MATCH(LEFT(PCA!#REF!,6),#REF!,0))&lt;&gt;"",INDEX(#REF!,MATCH(LEFT(PCA!#REF!,6),#REF!,0)),""),"")</f>
        <v/>
      </c>
    </row>
    <row r="38" spans="1:1" x14ac:dyDescent="0.2">
      <c r="A38" s="15" t="str">
        <f>IFERROR(IF(INDEX(#REF!,MATCH(LEFT(PCA!#REF!,6),#REF!,0))&lt;&gt;"",INDEX(#REF!,MATCH(LEFT(PCA!#REF!,6),#REF!,0)),""),"")</f>
        <v/>
      </c>
    </row>
    <row r="39" spans="1:1" x14ac:dyDescent="0.2">
      <c r="A39" s="15" t="str">
        <f>IFERROR(IF(INDEX(#REF!,MATCH(LEFT(PCA!#REF!,6),#REF!,0))&lt;&gt;"",INDEX(#REF!,MATCH(LEFT(PCA!#REF!,6),#REF!,0)),""),"")</f>
        <v/>
      </c>
    </row>
    <row r="40" spans="1:1" x14ac:dyDescent="0.2">
      <c r="A40" s="15" t="str">
        <f>IFERROR(IF(INDEX(#REF!,MATCH(LEFT(PCA!#REF!,6),#REF!,0))&lt;&gt;"",INDEX(#REF!,MATCH(LEFT(PCA!#REF!,6),#REF!,0)),""),"")</f>
        <v/>
      </c>
    </row>
    <row r="41" spans="1:1" x14ac:dyDescent="0.2">
      <c r="A41" s="15" t="str">
        <f>IFERROR(IF(INDEX(#REF!,MATCH(LEFT(PCA!#REF!,6),#REF!,0))&lt;&gt;"",INDEX(#REF!,MATCH(LEFT(PCA!#REF!,6),#REF!,0)),""),"")</f>
        <v/>
      </c>
    </row>
    <row r="42" spans="1:1" x14ac:dyDescent="0.2">
      <c r="A42" s="15" t="str">
        <f>IFERROR(IF(INDEX(#REF!,MATCH(LEFT(PCA!#REF!,6),#REF!,0))&lt;&gt;"",INDEX(#REF!,MATCH(LEFT(PCA!#REF!,6),#REF!,0)),""),"")</f>
        <v/>
      </c>
    </row>
    <row r="43" spans="1:1" x14ac:dyDescent="0.2">
      <c r="A43" s="15" t="str">
        <f>IFERROR(IF(INDEX(#REF!,MATCH(LEFT(PCA!#REF!,6),#REF!,0))&lt;&gt;"",INDEX(#REF!,MATCH(LEFT(PCA!#REF!,6),#REF!,0)),""),"")</f>
        <v/>
      </c>
    </row>
    <row r="44" spans="1:1" x14ac:dyDescent="0.2">
      <c r="A44" s="15" t="str">
        <f>IFERROR(IF(INDEX(#REF!,MATCH(LEFT(PCA!#REF!,6),#REF!,0))&lt;&gt;"",INDEX(#REF!,MATCH(LEFT(PCA!#REF!,6),#REF!,0)),""),"")</f>
        <v/>
      </c>
    </row>
    <row r="45" spans="1:1" x14ac:dyDescent="0.2">
      <c r="A45" s="15" t="str">
        <f>IFERROR(IF(INDEX(#REF!,MATCH(LEFT(PCA!#REF!,6),#REF!,0))&lt;&gt;"",INDEX(#REF!,MATCH(LEFT(PCA!#REF!,6),#REF!,0)),""),"")</f>
        <v/>
      </c>
    </row>
    <row r="46" spans="1:1" x14ac:dyDescent="0.2">
      <c r="A46" s="15" t="str">
        <f>IFERROR(IF(INDEX(#REF!,MATCH(LEFT(PCA!#REF!,6),#REF!,0))&lt;&gt;"",INDEX(#REF!,MATCH(LEFT(PCA!#REF!,6),#REF!,0)),""),"")</f>
        <v/>
      </c>
    </row>
    <row r="47" spans="1:1" x14ac:dyDescent="0.2">
      <c r="A47" s="15" t="str">
        <f>IFERROR(IF(INDEX(#REF!,MATCH(LEFT(PCA!#REF!,6),#REF!,0))&lt;&gt;"",INDEX(#REF!,MATCH(LEFT(PCA!#REF!,6),#REF!,0)),""),"")</f>
        <v/>
      </c>
    </row>
    <row r="48" spans="1:1" x14ac:dyDescent="0.2">
      <c r="A48" s="15" t="str">
        <f>IFERROR(IF(INDEX(#REF!,MATCH(LEFT(PCA!#REF!,6),#REF!,0))&lt;&gt;"",INDEX(#REF!,MATCH(LEFT(PCA!#REF!,6),#REF!,0)),""),"")</f>
        <v/>
      </c>
    </row>
    <row r="49" spans="1:1" x14ac:dyDescent="0.2">
      <c r="A49" s="15" t="str">
        <f>IFERROR(IF(INDEX(#REF!,MATCH(LEFT(PCA!#REF!,6),#REF!,0))&lt;&gt;"",INDEX(#REF!,MATCH(LEFT(PCA!#REF!,6),#REF!,0)),""),"")</f>
        <v/>
      </c>
    </row>
    <row r="50" spans="1:1" x14ac:dyDescent="0.2">
      <c r="A50" s="15" t="str">
        <f>IFERROR(IF(INDEX(#REF!,MATCH(LEFT(PCA!#REF!,6),#REF!,0))&lt;&gt;"",INDEX(#REF!,MATCH(LEFT(PCA!#REF!,6),#REF!,0)),""),"")</f>
        <v/>
      </c>
    </row>
    <row r="51" spans="1:1" x14ac:dyDescent="0.2">
      <c r="A51" s="15" t="str">
        <f>IFERROR(IF(INDEX(#REF!,MATCH(LEFT(PCA!#REF!,6),#REF!,0))&lt;&gt;"",INDEX(#REF!,MATCH(LEFT(PCA!#REF!,6),#REF!,0)),""),"")</f>
        <v/>
      </c>
    </row>
    <row r="52" spans="1:1" x14ac:dyDescent="0.2">
      <c r="A52" s="15" t="str">
        <f>IFERROR(IF(INDEX(#REF!,MATCH(LEFT(PCA!#REF!,6),#REF!,0))&lt;&gt;"",INDEX(#REF!,MATCH(LEFT(PCA!#REF!,6),#REF!,0)),""),"")</f>
        <v/>
      </c>
    </row>
    <row r="53" spans="1:1" x14ac:dyDescent="0.2">
      <c r="A53" s="15" t="str">
        <f>IFERROR(IF(INDEX(#REF!,MATCH(LEFT(PCA!#REF!,6),#REF!,0))&lt;&gt;"",INDEX(#REF!,MATCH(LEFT(PCA!#REF!,6),#REF!,0)),""),"")</f>
        <v/>
      </c>
    </row>
    <row r="54" spans="1:1" x14ac:dyDescent="0.2">
      <c r="A54" s="15" t="str">
        <f>IFERROR(IF(INDEX(#REF!,MATCH(LEFT(PCA!#REF!,6),#REF!,0))&lt;&gt;"",INDEX(#REF!,MATCH(LEFT(PCA!#REF!,6),#REF!,0)),""),"")</f>
        <v/>
      </c>
    </row>
    <row r="55" spans="1:1" x14ac:dyDescent="0.2">
      <c r="A55" s="15" t="str">
        <f>IFERROR(IF(INDEX(#REF!,MATCH(LEFT(PCA!#REF!,6),#REF!,0))&lt;&gt;"",INDEX(#REF!,MATCH(LEFT(PCA!#REF!,6),#REF!,0)),""),"")</f>
        <v/>
      </c>
    </row>
    <row r="56" spans="1:1" x14ac:dyDescent="0.2">
      <c r="A56" s="15" t="str">
        <f>IFERROR(IF(INDEX(#REF!,MATCH(LEFT(PCA!#REF!,6),#REF!,0))&lt;&gt;"",INDEX(#REF!,MATCH(LEFT(PCA!#REF!,6),#REF!,0)),""),"")</f>
        <v/>
      </c>
    </row>
    <row r="57" spans="1:1" x14ac:dyDescent="0.2">
      <c r="A57" s="15" t="str">
        <f>IFERROR(IF(INDEX(#REF!,MATCH(LEFT(PCA!#REF!,6),#REF!,0))&lt;&gt;"",INDEX(#REF!,MATCH(LEFT(PCA!#REF!,6),#REF!,0)),""),"")</f>
        <v/>
      </c>
    </row>
    <row r="58" spans="1:1" x14ac:dyDescent="0.2">
      <c r="A58" s="15" t="str">
        <f>IFERROR(IF(INDEX(#REF!,MATCH(LEFT(PCA!#REF!,6),#REF!,0))&lt;&gt;"",INDEX(#REF!,MATCH(LEFT(PCA!#REF!,6),#REF!,0)),""),"")</f>
        <v/>
      </c>
    </row>
    <row r="59" spans="1:1" x14ac:dyDescent="0.2">
      <c r="A59" s="15" t="str">
        <f>IFERROR(IF(INDEX(#REF!,MATCH(LEFT(PCA!#REF!,6),#REF!,0))&lt;&gt;"",INDEX(#REF!,MATCH(LEFT(PCA!#REF!,6),#REF!,0)),""),"")</f>
        <v/>
      </c>
    </row>
    <row r="60" spans="1:1" x14ac:dyDescent="0.2">
      <c r="A60" s="15" t="str">
        <f>IFERROR(IF(INDEX(#REF!,MATCH(LEFT(PCA!#REF!,6),#REF!,0))&lt;&gt;"",INDEX(#REF!,MATCH(LEFT(PCA!#REF!,6),#REF!,0)),""),"")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Orientações</vt:lpstr>
      <vt:lpstr>PCA</vt:lpstr>
      <vt:lpstr>Planilha1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Maria Eledite BezerraToniato</cp:lastModifiedBy>
  <cp:lastPrinted>2025-01-10T13:09:44Z</cp:lastPrinted>
  <dcterms:created xsi:type="dcterms:W3CDTF">2024-04-04T15:56:39Z</dcterms:created>
  <dcterms:modified xsi:type="dcterms:W3CDTF">2025-05-26T14:51:13Z</dcterms:modified>
</cp:coreProperties>
</file>